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9000" activeTab="0"/>
  </bookViews>
  <sheets>
    <sheet name="記入用" sheetId="1" r:id="rId1"/>
    <sheet name="記入例" sheetId="2" r:id="rId2"/>
    <sheet name="Sheet2" sheetId="3" r:id="rId3"/>
  </sheets>
  <definedNames>
    <definedName name="_xlnm.Print_Area" localSheetId="0">'記入用'!$B$1:$Y$35</definedName>
    <definedName name="_xlnm.Print_Area" localSheetId="1">'記入例'!$B$1:$Y$35</definedName>
  </definedNames>
  <calcPr fullCalcOnLoad="1"/>
</workbook>
</file>

<file path=xl/sharedStrings.xml><?xml version="1.0" encoding="utf-8"?>
<sst xmlns="http://schemas.openxmlformats.org/spreadsheetml/2006/main" count="305" uniqueCount="105">
  <si>
    <t>項　　　目</t>
  </si>
  <si>
    <t>人数</t>
  </si>
  <si>
    <t>金額</t>
  </si>
  <si>
    <t>学校名</t>
  </si>
  <si>
    <t>高等学校</t>
  </si>
  <si>
    <t>A</t>
  </si>
  <si>
    <t>人</t>
  </si>
  <si>
    <t>円</t>
  </si>
  <si>
    <t>人</t>
  </si>
  <si>
    <t>円</t>
  </si>
  <si>
    <t>参加生徒</t>
  </si>
  <si>
    <t>人</t>
  </si>
  <si>
    <t>円</t>
  </si>
  <si>
    <t>B</t>
  </si>
  <si>
    <t>円</t>
  </si>
  <si>
    <t>C</t>
  </si>
  <si>
    <t>参　加　生　徒　氏　名　</t>
  </si>
  <si>
    <t>３．計画書（審査対象ですので、チーム別、男女別が分かるようにして提出ください。）</t>
  </si>
  <si>
    <t>円</t>
  </si>
  <si>
    <t>男子</t>
  </si>
  <si>
    <t>女子</t>
  </si>
  <si>
    <t>人</t>
  </si>
  <si>
    <t>２．大会諸経費（つり銭の要らないようにご用意ください。）</t>
  </si>
  <si>
    <t>領　　収　　証</t>
  </si>
  <si>
    <t>参加職員数</t>
  </si>
  <si>
    <t>全国高体連登山部分担金（1校1,000円）</t>
  </si>
  <si>
    <t>全国高体連登山部分担金（1人150円）</t>
  </si>
  <si>
    <t>小計</t>
  </si>
  <si>
    <t>合　計　金　額</t>
  </si>
  <si>
    <t>(A+B)</t>
  </si>
  <si>
    <t>　高等学校　　様</t>
  </si>
  <si>
    <t>●受付時の提出物</t>
  </si>
  <si>
    <t>学校ごとに生徒・職員を合わせた下記合計金額を納入してください。</t>
  </si>
  <si>
    <t>大会参加校　職員（監督・顧問，役員）　受付用紙</t>
  </si>
  <si>
    <t>１．この受付用紙（領収証側もご記入ください。）</t>
  </si>
  <si>
    <t>大会参加校職員　受付証　</t>
  </si>
  <si>
    <t>総合計金額  （A＋B＋C）</t>
  </si>
  <si>
    <t>登山部報代（1校1冊1,150円）</t>
  </si>
  <si>
    <t>長野県山岳協会分担金（1校500円）</t>
  </si>
  <si>
    <t>信濃</t>
  </si>
  <si>
    <t>長野　Ａ男</t>
  </si>
  <si>
    <t>信濃　Ｂ雄</t>
  </si>
  <si>
    <t>徳間　太朗</t>
  </si>
  <si>
    <t>信濃　Ｄ男</t>
  </si>
  <si>
    <t>徳間野二郎</t>
  </si>
  <si>
    <t>信濃　Ｂ男</t>
  </si>
  <si>
    <t>長野　三郎</t>
  </si>
  <si>
    <t>徳間　一郎</t>
  </si>
  <si>
    <t>長野　隆夫</t>
  </si>
  <si>
    <t>信濃　香織</t>
  </si>
  <si>
    <t>徳間　亮子</t>
  </si>
  <si>
    <t>長野　皐月</t>
  </si>
  <si>
    <t>山野　英雄</t>
  </si>
  <si>
    <t>山丹　　登</t>
  </si>
  <si>
    <t>正規</t>
  </si>
  <si>
    <t>Ｂ</t>
  </si>
  <si>
    <t>オブ</t>
  </si>
  <si>
    <t>引率顧問</t>
  </si>
  <si>
    <t>Ｃ</t>
  </si>
  <si>
    <t>Ｂ</t>
  </si>
  <si>
    <t>Ｃ</t>
  </si>
  <si>
    <t>Ｄ</t>
  </si>
  <si>
    <t>中野　Ａ雄</t>
  </si>
  <si>
    <t>全国高体連登山部分担金（1校あたり）</t>
  </si>
  <si>
    <t>登山部報代（1校あたり１冊）</t>
  </si>
  <si>
    <t>長野県山岳協会分担金（1校あたり）</t>
  </si>
  <si>
    <t>全国高体連登山部分担金（1人あたり）</t>
  </si>
  <si>
    <t>大会参加料（1人あたり）　</t>
  </si>
  <si>
    <t>単価</t>
  </si>
  <si>
    <r>
      <t>大会参加校　生徒</t>
    </r>
    <r>
      <rPr>
        <sz val="12"/>
        <rFont val="ＭＳ Ｐゴシック"/>
        <family val="3"/>
      </rPr>
      <t>（正規・Ｂ・Ｃ・Ｄ・ｵﾌﾞｻﾞｰﾊﾞｰ・登録のみ)</t>
    </r>
    <r>
      <rPr>
        <sz val="18"/>
        <rFont val="ＭＳ Ｐゴシック"/>
        <family val="3"/>
      </rPr>
      <t>　受付用紙</t>
    </r>
  </si>
  <si>
    <t>五月　　薫</t>
  </si>
  <si>
    <t>渡　　皐月</t>
  </si>
  <si>
    <t>大会参加人数合計</t>
  </si>
  <si>
    <t>◎黄色のセルには入力しないでください。関数が入力されています。</t>
  </si>
  <si>
    <t>◎水色のセルに入力ください。</t>
  </si>
  <si>
    <t>円</t>
  </si>
  <si>
    <r>
      <t>監督・役員</t>
    </r>
    <r>
      <rPr>
        <sz val="10"/>
        <rFont val="ＭＳ Ｐ明朝"/>
        <family val="1"/>
      </rPr>
      <t>（参加職員名をすべて入力してください。） *1</t>
    </r>
  </si>
  <si>
    <t>※生徒引率顧問の幕営料・宿泊料・食卓費の領収証は別にお渡しします。</t>
  </si>
  <si>
    <t>◎山岳保険加入申込者の保険料は受付で別途徴収いたします。</t>
  </si>
  <si>
    <t>オブ</t>
  </si>
  <si>
    <t>長野　史郎</t>
  </si>
  <si>
    <t>信濃　Ｃ助</t>
  </si>
  <si>
    <t>徳間　次郎</t>
  </si>
  <si>
    <t>大会参加料（生徒1人1,000円）　</t>
  </si>
  <si>
    <t>2016年度長野県高等学校総合体育大会第45回登山大会　受付用紙（兼領収証）</t>
  </si>
  <si>
    <t>幕営料（1人1340円）　　　　　　　</t>
  </si>
  <si>
    <t>但し　2016年度長野県高等学校総合体育大会
　　　第45回登山大会参加費および諸経費として
　　　上記正に領収いたしました。</t>
  </si>
  <si>
    <t>平成２８年６月２日　
　　　　　　　長野県高体連登山専門部
　　　　　　　　専門委員長　池迫　一行　　　　印</t>
  </si>
  <si>
    <t>役員兼務①(テント泊のみ)</t>
  </si>
  <si>
    <t>役員兼務②(ﾃﾝﾄ泊･2食付)</t>
  </si>
  <si>
    <t>役員兼務③(宿舎泊・２食付)</t>
  </si>
  <si>
    <t>*1　役員でない方は「引率顧問」欄に、役員のみの方は「役員兼務」欄にご入力ください。</t>
  </si>
  <si>
    <t>引率顧問幕営料（１人1340円）　*2</t>
  </si>
  <si>
    <t>役員兼務顧問幕営料（１人1340円）　*3</t>
  </si>
  <si>
    <t>役員兼務幕営料＋食卓料（1,340円＋2200円×２） *4　</t>
  </si>
  <si>
    <t>役員兼務宿泊料＋食卓料（2,000円×２＋2,200×２） *5　</t>
  </si>
  <si>
    <t>人</t>
  </si>
  <si>
    <t>引率顧問幕営料（１人1340円）</t>
  </si>
  <si>
    <t>役員兼務顧問幕営料（１人1340円）</t>
  </si>
  <si>
    <t xml:space="preserve">役員兼務幕営料＋食卓料（1,340円＋2200円×２） </t>
  </si>
  <si>
    <t>役員兼務宿泊料＋食卓料（2,000円×２＋2,200円×２） 　</t>
  </si>
  <si>
    <t>*2　顧問(役員兼務なし)で2日間ﾃﾝﾄ泊（車中泊含）をするの人数を入力ください。
　　 桜清水コテージなどに宿泊する場合は、カウントしないでください。
*3　役員兼務引率顧問　宿泊形態①　人数はこちらです。
*4　役員兼務引率顧問　宿泊形態②　人数はこちらです。
*5　役員兼務引率顧問　宿泊形態③　人数はこちらです。</t>
  </si>
  <si>
    <r>
      <t>大会参加校　生徒</t>
    </r>
    <r>
      <rPr>
        <sz val="11"/>
        <rFont val="ＭＳ Ｐゴシック"/>
        <family val="3"/>
      </rPr>
      <t>（正規・Ｂ・Ｃ・Ｄ・Ｅ・ｵﾌﾞｻﾞｰﾊﾞｰ・登録のみ)</t>
    </r>
    <r>
      <rPr>
        <sz val="18"/>
        <rFont val="ＭＳ Ｐゴシック"/>
        <family val="3"/>
      </rPr>
      <t>　受付用紙</t>
    </r>
  </si>
  <si>
    <t>E</t>
  </si>
  <si>
    <r>
      <t>*2　顧問(役員兼務なし)で</t>
    </r>
    <r>
      <rPr>
        <sz val="10"/>
        <color indexed="10"/>
        <rFont val="ＭＳ Ｐ明朝"/>
        <family val="1"/>
      </rPr>
      <t>2日間ﾃﾝﾄ泊（車中泊含）をするの人数を入力</t>
    </r>
    <r>
      <rPr>
        <sz val="10"/>
        <rFont val="ＭＳ Ｐ明朝"/>
        <family val="1"/>
      </rPr>
      <t xml:space="preserve">ください。
　　 </t>
    </r>
    <r>
      <rPr>
        <u val="single"/>
        <sz val="10"/>
        <color indexed="10"/>
        <rFont val="ＭＳ Ｐ明朝"/>
        <family val="1"/>
      </rPr>
      <t>桜清水コテージなどに宿泊する場合は、カウントしない</t>
    </r>
    <r>
      <rPr>
        <sz val="10"/>
        <rFont val="ＭＳ Ｐ明朝"/>
        <family val="1"/>
      </rPr>
      <t>でください。
*3　役員兼務引率顧問　宿泊形態①　人数はこちらです。
*4　役員兼務引率顧問　宿泊形態②　人数はこちらです。
*5　役員兼務引率顧問　宿泊形態③　人数はこちらです。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</si>
</sst>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yyyy/m/d;@"/>
    <numFmt numFmtId="179" formatCode="m/d;@"/>
    <numFmt numFmtId="180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2"/>
      <name val="ＭＳ Ｐゴシック"/>
      <family val="3"/>
    </font>
    <font>
      <u val="single"/>
      <sz val="13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ＭＳ Ｐ明朝"/>
      <family val="1"/>
    </font>
    <font>
      <u val="single"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ed"/>
      <right>
        <color indexed="63"/>
      </right>
      <top>
        <color indexed="63"/>
      </top>
      <bottom style="dashDotDot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>
        <color indexed="63"/>
      </right>
      <top style="medium"/>
      <bottom style="thin"/>
      <diagonal style="hair"/>
    </border>
    <border diagonalUp="1">
      <left>
        <color indexed="63"/>
      </left>
      <right style="thin"/>
      <top style="medium"/>
      <bottom style="thin"/>
      <diagonal style="hair"/>
    </border>
    <border>
      <left>
        <color indexed="63"/>
      </left>
      <right>
        <color indexed="63"/>
      </right>
      <top style="dashDotDot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2" fillId="0" borderId="31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38" fontId="2" fillId="0" borderId="33" xfId="48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6" xfId="0" applyFont="1" applyBorder="1" applyAlignment="1">
      <alignment/>
    </xf>
    <xf numFmtId="0" fontId="2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7" fillId="0" borderId="15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43" xfId="48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2" fillId="0" borderId="31" xfId="48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31" fontId="2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right" vertical="center"/>
    </xf>
    <xf numFmtId="38" fontId="2" fillId="0" borderId="46" xfId="48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31" fontId="2" fillId="0" borderId="4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38" fontId="8" fillId="0" borderId="0" xfId="48" applyFont="1" applyAlignment="1">
      <alignment/>
    </xf>
    <xf numFmtId="0" fontId="9" fillId="0" borderId="44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41" fontId="2" fillId="0" borderId="15" xfId="0" applyNumberFormat="1" applyFont="1" applyBorder="1" applyAlignment="1">
      <alignment vertical="center" shrinkToFit="1"/>
    </xf>
    <xf numFmtId="41" fontId="2" fillId="0" borderId="31" xfId="0" applyNumberFormat="1" applyFont="1" applyBorder="1" applyAlignment="1">
      <alignment vertical="center" shrinkToFit="1"/>
    </xf>
    <xf numFmtId="41" fontId="2" fillId="0" borderId="43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0" fontId="2" fillId="0" borderId="5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7" fillId="33" borderId="43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33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38" fontId="9" fillId="33" borderId="44" xfId="48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56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57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 applyProtection="1">
      <alignment vertical="center"/>
      <protection locked="0"/>
    </xf>
    <xf numFmtId="0" fontId="2" fillId="34" borderId="34" xfId="0" applyFont="1" applyFill="1" applyBorder="1" applyAlignment="1" applyProtection="1">
      <alignment vertical="center"/>
      <protection locked="0"/>
    </xf>
    <xf numFmtId="0" fontId="2" fillId="34" borderId="42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60" xfId="0" applyFont="1" applyFill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2" fillId="34" borderId="61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>
      <alignment vertical="center"/>
    </xf>
    <xf numFmtId="0" fontId="2" fillId="34" borderId="29" xfId="0" applyFont="1" applyFill="1" applyBorder="1" applyAlignment="1" applyProtection="1">
      <alignment vertical="center"/>
      <protection locked="0"/>
    </xf>
    <xf numFmtId="0" fontId="2" fillId="34" borderId="62" xfId="0" applyFont="1" applyFill="1" applyBorder="1" applyAlignment="1" applyProtection="1">
      <alignment vertical="center"/>
      <protection locked="0"/>
    </xf>
    <xf numFmtId="0" fontId="2" fillId="34" borderId="63" xfId="0" applyFont="1" applyFill="1" applyBorder="1" applyAlignment="1" applyProtection="1">
      <alignment vertical="center"/>
      <protection locked="0"/>
    </xf>
    <xf numFmtId="0" fontId="2" fillId="34" borderId="64" xfId="0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34" borderId="41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/>
    </xf>
    <xf numFmtId="41" fontId="2" fillId="0" borderId="0" xfId="0" applyNumberFormat="1" applyFont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5" xfId="0" applyFont="1" applyBorder="1" applyAlignment="1">
      <alignment vertical="center" shrinkToFit="1"/>
    </xf>
    <xf numFmtId="41" fontId="2" fillId="0" borderId="24" xfId="0" applyNumberFormat="1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6" fontId="7" fillId="33" borderId="17" xfId="0" applyNumberFormat="1" applyFont="1" applyFill="1" applyBorder="1" applyAlignment="1">
      <alignment horizontal="right" vertical="center"/>
    </xf>
    <xf numFmtId="176" fontId="7" fillId="34" borderId="50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horizontal="right" vertical="center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vertical="center"/>
    </xf>
    <xf numFmtId="0" fontId="2" fillId="0" borderId="67" xfId="0" applyFont="1" applyBorder="1" applyAlignment="1">
      <alignment vertical="center" shrinkToFit="1"/>
    </xf>
    <xf numFmtId="177" fontId="7" fillId="33" borderId="43" xfId="57" applyNumberFormat="1" applyFont="1" applyFill="1" applyBorder="1" applyAlignment="1">
      <alignment horizontal="right" vertical="center"/>
    </xf>
    <xf numFmtId="177" fontId="7" fillId="33" borderId="32" xfId="57" applyNumberFormat="1" applyFont="1" applyFill="1" applyBorder="1" applyAlignment="1">
      <alignment horizontal="right" vertical="center"/>
    </xf>
    <xf numFmtId="177" fontId="7" fillId="33" borderId="68" xfId="57" applyNumberFormat="1" applyFont="1" applyFill="1" applyBorder="1" applyAlignment="1">
      <alignment horizontal="right" vertical="center"/>
    </xf>
    <xf numFmtId="177" fontId="7" fillId="33" borderId="51" xfId="57" applyNumberFormat="1" applyFont="1" applyFill="1" applyBorder="1" applyAlignment="1">
      <alignment horizontal="right" vertical="center"/>
    </xf>
    <xf numFmtId="177" fontId="7" fillId="33" borderId="31" xfId="57" applyNumberFormat="1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31" fontId="7" fillId="0" borderId="0" xfId="0" applyNumberFormat="1" applyFont="1" applyAlignment="1">
      <alignment horizontal="left" vertical="center" wrapText="1"/>
    </xf>
    <xf numFmtId="31" fontId="7" fillId="0" borderId="0" xfId="0" applyNumberFormat="1" applyFont="1" applyAlignment="1">
      <alignment horizontal="left" vertical="center"/>
    </xf>
    <xf numFmtId="0" fontId="10" fillId="0" borderId="7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34" borderId="55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29</xdr:row>
      <xdr:rowOff>19050</xdr:rowOff>
    </xdr:from>
    <xdr:to>
      <xdr:col>7</xdr:col>
      <xdr:colOff>638175</xdr:colOff>
      <xdr:row>31</xdr:row>
      <xdr:rowOff>219075</xdr:rowOff>
    </xdr:to>
    <xdr:grpSp>
      <xdr:nvGrpSpPr>
        <xdr:cNvPr id="1" name="グループ化 9"/>
        <xdr:cNvGrpSpPr>
          <a:grpSpLocks/>
        </xdr:cNvGrpSpPr>
      </xdr:nvGrpSpPr>
      <xdr:grpSpPr>
        <a:xfrm>
          <a:off x="1924050" y="9267825"/>
          <a:ext cx="4000500" cy="1362075"/>
          <a:chOff x="1833122" y="5181828"/>
          <a:chExt cx="2829085" cy="935083"/>
        </a:xfrm>
        <a:solidFill>
          <a:srgbClr val="FFFFFF"/>
        </a:solidFill>
      </xdr:grpSpPr>
      <xdr:sp>
        <xdr:nvSpPr>
          <xdr:cNvPr id="2" name="直線コネクタ 13"/>
          <xdr:cNvSpPr>
            <a:spLocks/>
          </xdr:cNvSpPr>
        </xdr:nvSpPr>
        <xdr:spPr>
          <a:xfrm flipH="1" flipV="1">
            <a:off x="1833122" y="5181828"/>
            <a:ext cx="312614" cy="2679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11"/>
          <xdr:cNvSpPr txBox="1">
            <a:spLocks noChangeArrowheads="1"/>
          </xdr:cNvSpPr>
        </xdr:nvSpPr>
        <xdr:spPr>
          <a:xfrm>
            <a:off x="2133712" y="5360429"/>
            <a:ext cx="2528495" cy="7564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大会役員を依頼された引率顧問の先生はこちらかに入力ください。その場合宿泊形態が①～③まで有ります。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運営役員一部と審査員は宿舎泊を原則としますが、ﾃﾝﾄ泊の顧問が誰もいない状態はﾃﾝﾄ泊として食事を（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食付き）としてください。</a:t>
            </a:r>
          </a:p>
        </xdr:txBody>
      </xdr:sp>
    </xdr:grpSp>
    <xdr:clientData/>
  </xdr:twoCellAnchor>
  <xdr:twoCellAnchor>
    <xdr:from>
      <xdr:col>2</xdr:col>
      <xdr:colOff>504825</xdr:colOff>
      <xdr:row>15</xdr:row>
      <xdr:rowOff>66675</xdr:rowOff>
    </xdr:from>
    <xdr:to>
      <xdr:col>6</xdr:col>
      <xdr:colOff>95250</xdr:colOff>
      <xdr:row>20</xdr:row>
      <xdr:rowOff>190500</xdr:rowOff>
    </xdr:to>
    <xdr:grpSp>
      <xdr:nvGrpSpPr>
        <xdr:cNvPr id="4" name="グループ化 7"/>
        <xdr:cNvGrpSpPr>
          <a:grpSpLocks/>
        </xdr:cNvGrpSpPr>
      </xdr:nvGrpSpPr>
      <xdr:grpSpPr>
        <a:xfrm>
          <a:off x="1409700" y="4638675"/>
          <a:ext cx="3028950" cy="1962150"/>
          <a:chOff x="2408122" y="4324965"/>
          <a:chExt cx="2205477" cy="2390634"/>
        </a:xfrm>
        <a:solidFill>
          <a:srgbClr val="FFFFFF"/>
        </a:solidFill>
      </xdr:grpSpPr>
      <xdr:grpSp>
        <xdr:nvGrpSpPr>
          <xdr:cNvPr id="5" name="グループ化 4"/>
          <xdr:cNvGrpSpPr>
            <a:grpSpLocks/>
          </xdr:cNvGrpSpPr>
        </xdr:nvGrpSpPr>
        <xdr:grpSpPr>
          <a:xfrm>
            <a:off x="2408122" y="4324965"/>
            <a:ext cx="2205477" cy="2390634"/>
            <a:chOff x="2217622" y="4583500"/>
            <a:chExt cx="2205477" cy="2390634"/>
          </a:xfrm>
          <a:solidFill>
            <a:srgbClr val="FFFFFF"/>
          </a:solidFill>
        </xdr:grpSpPr>
        <xdr:sp>
          <xdr:nvSpPr>
            <xdr:cNvPr id="6" name="線吹き出し 1 (枠付き) 17"/>
            <xdr:cNvSpPr>
              <a:spLocks/>
            </xdr:cNvSpPr>
          </xdr:nvSpPr>
          <xdr:spPr>
            <a:xfrm>
              <a:off x="2915655" y="6004732"/>
              <a:ext cx="1507444" cy="969402"/>
            </a:xfrm>
            <a:prstGeom prst="borderCallout1">
              <a:avLst>
                <a:gd name="adj1" fmla="val -94148"/>
                <a:gd name="adj2" fmla="val -359819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直線コネクタ 18"/>
            <xdr:cNvSpPr>
              <a:spLocks/>
            </xdr:cNvSpPr>
          </xdr:nvSpPr>
          <xdr:spPr>
            <a:xfrm flipH="1" flipV="1">
              <a:off x="2217622" y="4583500"/>
              <a:ext cx="543650" cy="16704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テキスト ボックス 16"/>
          <xdr:cNvSpPr txBox="1">
            <a:spLocks noChangeArrowheads="1"/>
          </xdr:cNvSpPr>
        </xdr:nvSpPr>
        <xdr:spPr>
          <a:xfrm>
            <a:off x="3137032" y="5792814"/>
            <a:ext cx="1414813" cy="7936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正規・Ｂ・Ｃ・Ｄ・オブの別はドロップダウンでお選びください。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showZeros="0" tabSelected="1" view="pageBreakPreview" zoomScale="70" zoomScaleNormal="70" zoomScaleSheetLayoutView="70" zoomScalePageLayoutView="0" workbookViewId="0" topLeftCell="A17">
      <selection activeCell="J30" sqref="J30:Q31"/>
    </sheetView>
  </sheetViews>
  <sheetFormatPr defaultColWidth="9.00390625" defaultRowHeight="13.5"/>
  <cols>
    <col min="1" max="1" width="3.125" style="31" customWidth="1"/>
    <col min="2" max="2" width="8.75390625" style="1" customWidth="1"/>
    <col min="3" max="7" width="11.75390625" style="1" customWidth="1"/>
    <col min="8" max="8" width="8.875" style="1" customWidth="1"/>
    <col min="9" max="9" width="3.75390625" style="45" customWidth="1"/>
    <col min="10" max="10" width="30.625" style="1" customWidth="1"/>
    <col min="11" max="11" width="8.75390625" style="1" customWidth="1"/>
    <col min="12" max="12" width="3.75390625" style="1" customWidth="1"/>
    <col min="13" max="13" width="5.625" style="1" bestFit="1" customWidth="1"/>
    <col min="14" max="14" width="2.375" style="1" customWidth="1"/>
    <col min="15" max="15" width="2.125" style="1" customWidth="1"/>
    <col min="16" max="16" width="10.00390625" style="38" customWidth="1"/>
    <col min="17" max="17" width="3.75390625" style="1" bestFit="1" customWidth="1"/>
    <col min="18" max="19" width="2.50390625" style="1" customWidth="1"/>
    <col min="20" max="20" width="34.00390625" style="1" customWidth="1"/>
    <col min="21" max="21" width="5.625" style="1" customWidth="1"/>
    <col min="22" max="22" width="2.375" style="1" customWidth="1"/>
    <col min="23" max="23" width="2.00390625" style="1" customWidth="1"/>
    <col min="24" max="24" width="9.75390625" style="38" customWidth="1"/>
    <col min="25" max="25" width="3.75390625" style="1" bestFit="1" customWidth="1"/>
    <col min="26" max="26" width="8.25390625" style="1" customWidth="1"/>
    <col min="27" max="16384" width="9.00390625" style="1" customWidth="1"/>
  </cols>
  <sheetData>
    <row r="1" spans="1:25" s="2" customFormat="1" ht="21">
      <c r="A1" s="30"/>
      <c r="B1" s="2" t="s">
        <v>84</v>
      </c>
      <c r="I1" s="44"/>
      <c r="P1" s="37"/>
      <c r="R1" s="4"/>
      <c r="S1" s="5"/>
      <c r="T1" s="239" t="s">
        <v>23</v>
      </c>
      <c r="U1" s="239"/>
      <c r="V1" s="239"/>
      <c r="W1" s="239"/>
      <c r="X1" s="239"/>
      <c r="Y1" s="239"/>
    </row>
    <row r="2" spans="2:19" ht="27" customHeight="1" thickBot="1">
      <c r="B2" s="168" t="s">
        <v>74</v>
      </c>
      <c r="C2" s="168"/>
      <c r="D2" s="169"/>
      <c r="E2" s="169"/>
      <c r="F2" s="169"/>
      <c r="G2" s="169"/>
      <c r="I2" s="182" t="s">
        <v>78</v>
      </c>
      <c r="J2" s="181"/>
      <c r="R2" s="6"/>
      <c r="S2" s="7"/>
    </row>
    <row r="3" spans="2:25" ht="24" customHeight="1" thickBot="1">
      <c r="B3" s="172" t="s">
        <v>73</v>
      </c>
      <c r="C3" s="170"/>
      <c r="D3" s="171"/>
      <c r="E3" s="171"/>
      <c r="F3" s="171"/>
      <c r="G3" s="171"/>
      <c r="H3" s="8"/>
      <c r="I3" s="46"/>
      <c r="J3" s="9" t="s">
        <v>0</v>
      </c>
      <c r="K3" s="113" t="s">
        <v>68</v>
      </c>
      <c r="L3" s="111"/>
      <c r="M3" s="240" t="s">
        <v>1</v>
      </c>
      <c r="N3" s="241"/>
      <c r="O3" s="242" t="s">
        <v>2</v>
      </c>
      <c r="P3" s="243"/>
      <c r="Q3" s="244"/>
      <c r="R3" s="10"/>
      <c r="S3" s="11"/>
      <c r="T3" s="43" t="s">
        <v>0</v>
      </c>
      <c r="U3" s="245" t="s">
        <v>1</v>
      </c>
      <c r="V3" s="245"/>
      <c r="W3" s="245" t="s">
        <v>2</v>
      </c>
      <c r="X3" s="245"/>
      <c r="Y3" s="246"/>
    </row>
    <row r="4" spans="2:25" ht="24" customHeight="1" thickBot="1">
      <c r="B4" s="2" t="s">
        <v>102</v>
      </c>
      <c r="C4" s="8"/>
      <c r="D4" s="8"/>
      <c r="E4" s="8"/>
      <c r="F4" s="8"/>
      <c r="G4" s="8"/>
      <c r="H4" s="8"/>
      <c r="I4" s="46"/>
      <c r="J4" s="64" t="s">
        <v>64</v>
      </c>
      <c r="K4" s="141">
        <v>1000</v>
      </c>
      <c r="L4" s="114" t="s">
        <v>18</v>
      </c>
      <c r="M4" s="227"/>
      <c r="N4" s="228"/>
      <c r="O4" s="12"/>
      <c r="P4" s="71">
        <v>1000</v>
      </c>
      <c r="Q4" s="13" t="s">
        <v>18</v>
      </c>
      <c r="R4" s="14"/>
      <c r="S4" s="11"/>
      <c r="T4" s="64" t="s">
        <v>37</v>
      </c>
      <c r="U4" s="227"/>
      <c r="V4" s="228"/>
      <c r="W4" s="42"/>
      <c r="X4" s="41">
        <f>P4</f>
        <v>1000</v>
      </c>
      <c r="Y4" s="22" t="s">
        <v>18</v>
      </c>
    </row>
    <row r="5" spans="1:25" ht="24" customHeight="1">
      <c r="A5" s="52">
        <v>1</v>
      </c>
      <c r="B5" s="235" t="s">
        <v>3</v>
      </c>
      <c r="C5" s="111"/>
      <c r="D5" s="249"/>
      <c r="E5" s="250"/>
      <c r="F5" s="243" t="s">
        <v>4</v>
      </c>
      <c r="G5" s="243"/>
      <c r="H5" s="243"/>
      <c r="I5" s="244"/>
      <c r="J5" s="65" t="s">
        <v>63</v>
      </c>
      <c r="K5" s="125">
        <v>1000</v>
      </c>
      <c r="L5" s="115" t="s">
        <v>18</v>
      </c>
      <c r="M5" s="221"/>
      <c r="N5" s="222"/>
      <c r="O5" s="15"/>
      <c r="P5" s="39">
        <v>1000</v>
      </c>
      <c r="Q5" s="16" t="s">
        <v>18</v>
      </c>
      <c r="R5" s="14"/>
      <c r="S5" s="11"/>
      <c r="T5" s="65" t="s">
        <v>25</v>
      </c>
      <c r="U5" s="221"/>
      <c r="V5" s="222"/>
      <c r="W5" s="15"/>
      <c r="X5" s="39">
        <f>P5</f>
        <v>1000</v>
      </c>
      <c r="Y5" s="16" t="s">
        <v>18</v>
      </c>
    </row>
    <row r="6" spans="1:25" ht="24" customHeight="1" thickBot="1">
      <c r="A6" s="52"/>
      <c r="B6" s="253"/>
      <c r="C6" s="112"/>
      <c r="D6" s="251"/>
      <c r="E6" s="252"/>
      <c r="F6" s="254"/>
      <c r="G6" s="254"/>
      <c r="H6" s="254"/>
      <c r="I6" s="255"/>
      <c r="J6" s="65" t="s">
        <v>65</v>
      </c>
      <c r="K6" s="126">
        <v>500</v>
      </c>
      <c r="L6" s="115" t="s">
        <v>18</v>
      </c>
      <c r="M6" s="221"/>
      <c r="N6" s="222"/>
      <c r="O6" s="17"/>
      <c r="P6" s="40">
        <v>500</v>
      </c>
      <c r="Q6" s="19" t="s">
        <v>18</v>
      </c>
      <c r="R6" s="14"/>
      <c r="S6" s="11"/>
      <c r="T6" s="65" t="s">
        <v>38</v>
      </c>
      <c r="U6" s="221"/>
      <c r="V6" s="222"/>
      <c r="W6" s="17"/>
      <c r="X6" s="39">
        <f>P6</f>
        <v>500</v>
      </c>
      <c r="Y6" s="16" t="s">
        <v>18</v>
      </c>
    </row>
    <row r="7" spans="1:25" ht="24" customHeight="1" thickBot="1">
      <c r="A7" s="52">
        <v>2</v>
      </c>
      <c r="B7" s="232" t="s">
        <v>16</v>
      </c>
      <c r="C7" s="233"/>
      <c r="D7" s="233"/>
      <c r="E7" s="233"/>
      <c r="F7" s="233"/>
      <c r="G7" s="234"/>
      <c r="H7" s="232" t="s">
        <v>10</v>
      </c>
      <c r="I7" s="234"/>
      <c r="J7" s="131"/>
      <c r="K7" s="122"/>
      <c r="L7" s="121"/>
      <c r="M7" s="36" t="s">
        <v>27</v>
      </c>
      <c r="N7" s="34"/>
      <c r="O7" s="20" t="s">
        <v>5</v>
      </c>
      <c r="P7" s="148">
        <f>SUM(P4:P6)</f>
        <v>2500</v>
      </c>
      <c r="Q7" s="21" t="s">
        <v>18</v>
      </c>
      <c r="R7" s="14"/>
      <c r="S7" s="11"/>
      <c r="T7" s="67"/>
      <c r="U7" s="36" t="s">
        <v>27</v>
      </c>
      <c r="V7" s="34"/>
      <c r="W7" s="20" t="s">
        <v>5</v>
      </c>
      <c r="X7" s="148">
        <f>P7</f>
        <v>2500</v>
      </c>
      <c r="Y7" s="21" t="s">
        <v>18</v>
      </c>
    </row>
    <row r="8" spans="1:25" ht="24" customHeight="1">
      <c r="A8" s="52"/>
      <c r="B8" s="235" t="s">
        <v>19</v>
      </c>
      <c r="C8" s="156"/>
      <c r="D8" s="157"/>
      <c r="E8" s="157"/>
      <c r="F8" s="157"/>
      <c r="G8" s="158"/>
      <c r="H8" s="59"/>
      <c r="I8" s="60"/>
      <c r="J8" s="132" t="s">
        <v>67</v>
      </c>
      <c r="K8" s="127">
        <v>1000</v>
      </c>
      <c r="L8" s="116" t="str">
        <f>IF(K8="","","円")</f>
        <v>円</v>
      </c>
      <c r="M8" s="149">
        <f>$H$18</f>
        <v>0</v>
      </c>
      <c r="N8" s="32" t="s">
        <v>6</v>
      </c>
      <c r="O8" s="24"/>
      <c r="P8" s="151">
        <f>IF(K8="","",K8*M8)</f>
        <v>0</v>
      </c>
      <c r="Q8" s="13" t="str">
        <f>IF(K8="","","円")</f>
        <v>円</v>
      </c>
      <c r="R8" s="14"/>
      <c r="S8" s="11"/>
      <c r="T8" s="23" t="s">
        <v>83</v>
      </c>
      <c r="U8" s="149">
        <f>M8</f>
        <v>0</v>
      </c>
      <c r="V8" s="69" t="s">
        <v>6</v>
      </c>
      <c r="W8" s="70"/>
      <c r="X8" s="151">
        <f aca="true" t="shared" si="0" ref="X8:X18">P8</f>
        <v>0</v>
      </c>
      <c r="Y8" s="13" t="s">
        <v>7</v>
      </c>
    </row>
    <row r="9" spans="1:25" ht="24" customHeight="1">
      <c r="A9" s="52"/>
      <c r="B9" s="236"/>
      <c r="C9" s="159"/>
      <c r="D9" s="160"/>
      <c r="E9" s="160"/>
      <c r="F9" s="160"/>
      <c r="G9" s="161"/>
      <c r="H9" s="51"/>
      <c r="I9" s="47"/>
      <c r="J9" s="133" t="s">
        <v>66</v>
      </c>
      <c r="K9" s="128">
        <v>150</v>
      </c>
      <c r="L9" s="117" t="str">
        <f>IF(K9="","","円")</f>
        <v>円</v>
      </c>
      <c r="M9" s="150">
        <f>$H$18</f>
        <v>0</v>
      </c>
      <c r="N9" s="106" t="s">
        <v>8</v>
      </c>
      <c r="O9" s="107"/>
      <c r="P9" s="152">
        <f>IF(K9="","",K9*M9)</f>
        <v>0</v>
      </c>
      <c r="Q9" s="22" t="str">
        <f>IF(K9="","","円")</f>
        <v>円</v>
      </c>
      <c r="R9" s="14"/>
      <c r="S9" s="11"/>
      <c r="T9" s="105" t="s">
        <v>26</v>
      </c>
      <c r="U9" s="150">
        <f>M9</f>
        <v>0</v>
      </c>
      <c r="V9" s="108" t="s">
        <v>8</v>
      </c>
      <c r="W9" s="109"/>
      <c r="X9" s="152">
        <f t="shared" si="0"/>
        <v>0</v>
      </c>
      <c r="Y9" s="22" t="s">
        <v>9</v>
      </c>
    </row>
    <row r="10" spans="1:25" ht="24" customHeight="1">
      <c r="A10" s="52"/>
      <c r="B10" s="236"/>
      <c r="C10" s="162"/>
      <c r="D10" s="163"/>
      <c r="E10" s="163"/>
      <c r="F10" s="163"/>
      <c r="G10" s="164"/>
      <c r="H10" s="62"/>
      <c r="I10" s="61"/>
      <c r="J10" s="134" t="s">
        <v>85</v>
      </c>
      <c r="K10" s="129">
        <v>1340</v>
      </c>
      <c r="L10" s="118" t="s">
        <v>75</v>
      </c>
      <c r="M10" s="140">
        <f>$H$18</f>
        <v>0</v>
      </c>
      <c r="N10" s="35" t="s">
        <v>8</v>
      </c>
      <c r="O10" s="25"/>
      <c r="P10" s="153">
        <f>IF(K10="","",K10*M10)</f>
        <v>0</v>
      </c>
      <c r="Q10" s="16" t="str">
        <f>IF(K10="","","円")</f>
        <v>円</v>
      </c>
      <c r="R10" s="14"/>
      <c r="S10" s="11"/>
      <c r="T10" s="110" t="s">
        <v>85</v>
      </c>
      <c r="U10" s="140">
        <f>M10</f>
        <v>0</v>
      </c>
      <c r="V10" s="72" t="s">
        <v>11</v>
      </c>
      <c r="W10" s="73"/>
      <c r="X10" s="153">
        <f t="shared" si="0"/>
        <v>0</v>
      </c>
      <c r="Y10" s="16" t="s">
        <v>12</v>
      </c>
    </row>
    <row r="11" spans="1:25" ht="24" customHeight="1">
      <c r="A11" s="52"/>
      <c r="B11" s="236"/>
      <c r="C11" s="162"/>
      <c r="D11" s="175"/>
      <c r="E11" s="163"/>
      <c r="F11" s="163"/>
      <c r="G11" s="164"/>
      <c r="H11" s="62"/>
      <c r="I11" s="61"/>
      <c r="J11" s="134"/>
      <c r="K11" s="129"/>
      <c r="L11" s="118"/>
      <c r="M11" s="140"/>
      <c r="N11" s="35"/>
      <c r="O11" s="25"/>
      <c r="P11" s="153"/>
      <c r="Q11" s="16"/>
      <c r="R11" s="14"/>
      <c r="S11" s="11"/>
      <c r="T11" s="110"/>
      <c r="U11" s="140"/>
      <c r="V11" s="72"/>
      <c r="W11" s="73"/>
      <c r="X11" s="153"/>
      <c r="Y11" s="16"/>
    </row>
    <row r="12" spans="1:25" ht="24" customHeight="1">
      <c r="A12" s="52"/>
      <c r="B12" s="236"/>
      <c r="C12" s="165"/>
      <c r="D12" s="175"/>
      <c r="E12" s="163"/>
      <c r="F12" s="163"/>
      <c r="G12" s="164"/>
      <c r="H12" s="179"/>
      <c r="I12" s="61"/>
      <c r="J12" s="65"/>
      <c r="K12" s="129"/>
      <c r="L12" s="118"/>
      <c r="M12" s="66"/>
      <c r="N12" s="35"/>
      <c r="O12" s="25"/>
      <c r="P12" s="74">
        <f>IF(K12="","",K12*M12)</f>
      </c>
      <c r="Q12" s="16">
        <f>IF(K12="","","円")</f>
      </c>
      <c r="R12" s="14"/>
      <c r="S12" s="11"/>
      <c r="T12" s="18"/>
      <c r="U12" s="66"/>
      <c r="V12" s="72"/>
      <c r="W12" s="73"/>
      <c r="X12" s="74"/>
      <c r="Y12" s="16"/>
    </row>
    <row r="13" spans="1:25" ht="24" customHeight="1" thickBot="1">
      <c r="A13" s="52"/>
      <c r="B13" s="237"/>
      <c r="C13" s="185"/>
      <c r="D13" s="173"/>
      <c r="E13" s="166"/>
      <c r="F13" s="166"/>
      <c r="G13" s="167"/>
      <c r="H13" s="146">
        <f>COUNTA(D8:G13)</f>
        <v>0</v>
      </c>
      <c r="I13" s="174">
        <f>IF(H13=0,"","人")</f>
      </c>
      <c r="J13" s="134"/>
      <c r="K13" s="118"/>
      <c r="L13" s="119"/>
      <c r="M13" s="66"/>
      <c r="N13" s="35"/>
      <c r="O13" s="25"/>
      <c r="P13" s="74">
        <f>IF(M13="","",K13*M13)</f>
      </c>
      <c r="Q13" s="16">
        <f>IF(K13="","","円")</f>
      </c>
      <c r="R13" s="14"/>
      <c r="S13" s="11"/>
      <c r="T13" s="134"/>
      <c r="U13" s="66"/>
      <c r="V13" s="72"/>
      <c r="W13" s="73"/>
      <c r="X13" s="74"/>
      <c r="Y13" s="142"/>
    </row>
    <row r="14" spans="1:25" ht="24" customHeight="1">
      <c r="A14" s="52"/>
      <c r="B14" s="238" t="s">
        <v>20</v>
      </c>
      <c r="C14" s="156"/>
      <c r="D14" s="157"/>
      <c r="E14" s="157"/>
      <c r="F14" s="157"/>
      <c r="G14" s="158"/>
      <c r="H14" s="59"/>
      <c r="I14" s="60"/>
      <c r="J14" s="65"/>
      <c r="K14" s="119"/>
      <c r="L14" s="119"/>
      <c r="M14" s="50"/>
      <c r="N14" s="35"/>
      <c r="O14" s="25"/>
      <c r="P14" s="39"/>
      <c r="Q14" s="16"/>
      <c r="R14" s="14"/>
      <c r="S14" s="11"/>
      <c r="T14" s="18"/>
      <c r="U14" s="66"/>
      <c r="V14" s="72"/>
      <c r="W14" s="73"/>
      <c r="X14" s="74"/>
      <c r="Y14" s="16"/>
    </row>
    <row r="15" spans="1:25" ht="24" customHeight="1">
      <c r="A15" s="52"/>
      <c r="B15" s="236"/>
      <c r="C15" s="165"/>
      <c r="D15" s="160"/>
      <c r="E15" s="160"/>
      <c r="F15" s="160"/>
      <c r="G15" s="161"/>
      <c r="H15" s="51"/>
      <c r="I15" s="47"/>
      <c r="J15" s="135"/>
      <c r="K15" s="120"/>
      <c r="L15" s="120"/>
      <c r="M15" s="50"/>
      <c r="N15" s="35"/>
      <c r="O15" s="26"/>
      <c r="P15" s="40"/>
      <c r="Q15" s="16"/>
      <c r="R15" s="14"/>
      <c r="S15" s="11"/>
      <c r="T15" s="68"/>
      <c r="U15" s="66"/>
      <c r="V15" s="75"/>
      <c r="W15" s="76"/>
      <c r="X15" s="74"/>
      <c r="Y15" s="19"/>
    </row>
    <row r="16" spans="1:25" ht="24" customHeight="1">
      <c r="A16" s="52"/>
      <c r="B16" s="236"/>
      <c r="C16" s="165"/>
      <c r="D16" s="160"/>
      <c r="E16" s="160"/>
      <c r="F16" s="160"/>
      <c r="G16" s="161"/>
      <c r="H16" s="51"/>
      <c r="I16" s="47"/>
      <c r="J16" s="135"/>
      <c r="K16" s="120"/>
      <c r="L16" s="120"/>
      <c r="M16" s="50"/>
      <c r="N16" s="35"/>
      <c r="O16" s="26"/>
      <c r="P16" s="40"/>
      <c r="Q16" s="16"/>
      <c r="R16" s="14"/>
      <c r="S16" s="11"/>
      <c r="T16" s="68"/>
      <c r="U16" s="66"/>
      <c r="V16" s="75"/>
      <c r="W16" s="76"/>
      <c r="X16" s="74"/>
      <c r="Y16" s="19"/>
    </row>
    <row r="17" spans="1:25" ht="24" customHeight="1" thickBot="1">
      <c r="A17" s="52"/>
      <c r="B17" s="236"/>
      <c r="C17" s="186"/>
      <c r="D17" s="176"/>
      <c r="E17" s="176"/>
      <c r="F17" s="176"/>
      <c r="G17" s="177"/>
      <c r="H17" s="146">
        <f>COUNTA(D14:G17)</f>
        <v>0</v>
      </c>
      <c r="I17" s="174">
        <f>IF(H17=0,"","人")</f>
      </c>
      <c r="J17" s="136"/>
      <c r="K17" s="120"/>
      <c r="L17" s="120"/>
      <c r="M17" s="25" t="s">
        <v>27</v>
      </c>
      <c r="N17" s="35"/>
      <c r="O17" s="17" t="s">
        <v>13</v>
      </c>
      <c r="P17" s="154">
        <f>SUM(P8:P10)</f>
        <v>0</v>
      </c>
      <c r="Q17" s="16" t="s">
        <v>14</v>
      </c>
      <c r="R17" s="14"/>
      <c r="S17" s="11"/>
      <c r="T17" s="68"/>
      <c r="U17" s="25" t="s">
        <v>27</v>
      </c>
      <c r="V17" s="75"/>
      <c r="W17" s="17" t="s">
        <v>13</v>
      </c>
      <c r="X17" s="153">
        <f t="shared" si="0"/>
        <v>0</v>
      </c>
      <c r="Y17" s="19" t="s">
        <v>14</v>
      </c>
    </row>
    <row r="18" spans="1:25" ht="24" customHeight="1" thickBot="1">
      <c r="A18" s="52"/>
      <c r="B18" s="256" t="s">
        <v>72</v>
      </c>
      <c r="C18" s="257"/>
      <c r="D18" s="257"/>
      <c r="E18" s="257"/>
      <c r="F18" s="257"/>
      <c r="G18" s="258"/>
      <c r="H18" s="147">
        <f>SUM(H13,H17)</f>
        <v>0</v>
      </c>
      <c r="I18" s="145" t="s">
        <v>21</v>
      </c>
      <c r="J18" s="180" t="s">
        <v>28</v>
      </c>
      <c r="K18" s="77"/>
      <c r="L18" s="77"/>
      <c r="M18" s="223" t="s">
        <v>29</v>
      </c>
      <c r="N18" s="224"/>
      <c r="O18" s="20" t="s">
        <v>13</v>
      </c>
      <c r="P18" s="148">
        <f>IF(H18=0,0,P7+P17)</f>
        <v>0</v>
      </c>
      <c r="Q18" s="21" t="s">
        <v>14</v>
      </c>
      <c r="R18" s="14"/>
      <c r="S18" s="11"/>
      <c r="T18" s="180" t="s">
        <v>28</v>
      </c>
      <c r="U18" s="223" t="s">
        <v>29</v>
      </c>
      <c r="V18" s="224"/>
      <c r="W18" s="20" t="s">
        <v>13</v>
      </c>
      <c r="X18" s="148">
        <f t="shared" si="0"/>
        <v>0</v>
      </c>
      <c r="Y18" s="21" t="s">
        <v>14</v>
      </c>
    </row>
    <row r="19" spans="1:25" ht="24" customHeight="1">
      <c r="A19" s="52"/>
      <c r="B19" s="57"/>
      <c r="C19" s="57"/>
      <c r="D19" s="53"/>
      <c r="E19" s="53"/>
      <c r="F19" s="53"/>
      <c r="G19" s="53"/>
      <c r="H19" s="53"/>
      <c r="I19" s="54"/>
      <c r="J19" s="53"/>
      <c r="K19" s="53"/>
      <c r="L19" s="53"/>
      <c r="M19" s="55"/>
      <c r="N19" s="53"/>
      <c r="O19" s="53"/>
      <c r="P19" s="56"/>
      <c r="Q19" s="55"/>
      <c r="R19" s="55"/>
      <c r="S19" s="11"/>
      <c r="T19" s="187">
        <f>D5</f>
        <v>0</v>
      </c>
      <c r="U19" s="98" t="s">
        <v>30</v>
      </c>
      <c r="V19" s="98"/>
      <c r="W19" s="98"/>
      <c r="X19" s="99"/>
      <c r="Y19" s="55"/>
    </row>
    <row r="20" spans="1:25" ht="48.75" customHeight="1">
      <c r="A20" s="52"/>
      <c r="B20" s="57"/>
      <c r="C20" s="57"/>
      <c r="D20" s="53"/>
      <c r="E20" s="53"/>
      <c r="F20" s="53"/>
      <c r="G20" s="53"/>
      <c r="H20" s="58"/>
      <c r="I20" s="54"/>
      <c r="J20" s="53"/>
      <c r="K20" s="53"/>
      <c r="L20" s="53"/>
      <c r="M20" s="55"/>
      <c r="N20" s="53"/>
      <c r="O20" s="53"/>
      <c r="P20" s="56"/>
      <c r="Q20" s="55"/>
      <c r="R20" s="55"/>
      <c r="S20" s="11"/>
      <c r="T20" s="225" t="s">
        <v>86</v>
      </c>
      <c r="U20" s="226"/>
      <c r="V20" s="226"/>
      <c r="W20" s="226"/>
      <c r="X20" s="226"/>
      <c r="Y20" s="226"/>
    </row>
    <row r="21" spans="1:25" ht="42.75" customHeight="1">
      <c r="A21" s="52"/>
      <c r="B21" s="57"/>
      <c r="C21" s="57"/>
      <c r="D21" s="53"/>
      <c r="E21" s="53"/>
      <c r="F21" s="53"/>
      <c r="G21" s="53"/>
      <c r="H21" s="58"/>
      <c r="I21" s="54"/>
      <c r="J21" s="53"/>
      <c r="K21" s="188"/>
      <c r="L21" s="53"/>
      <c r="M21" s="55"/>
      <c r="N21" s="53"/>
      <c r="O21" s="53"/>
      <c r="P21" s="56"/>
      <c r="Q21" s="55"/>
      <c r="R21" s="55"/>
      <c r="S21" s="11"/>
      <c r="T21" s="229" t="s">
        <v>87</v>
      </c>
      <c r="U21" s="230"/>
      <c r="V21" s="230"/>
      <c r="W21" s="230"/>
      <c r="X21" s="230"/>
      <c r="Y21" s="230"/>
    </row>
    <row r="22" spans="1:25" ht="15.75">
      <c r="A22" s="52"/>
      <c r="B22" s="57"/>
      <c r="C22" s="57"/>
      <c r="D22" s="53"/>
      <c r="E22" s="53"/>
      <c r="F22" s="53"/>
      <c r="G22" s="53"/>
      <c r="H22" s="58"/>
      <c r="I22" s="54"/>
      <c r="J22" s="53"/>
      <c r="K22" s="53"/>
      <c r="L22" s="53"/>
      <c r="M22" s="55"/>
      <c r="N22" s="53"/>
      <c r="O22" s="53"/>
      <c r="P22" s="56"/>
      <c r="Q22" s="55"/>
      <c r="R22" s="55"/>
      <c r="S22" s="11"/>
      <c r="T22" s="230"/>
      <c r="U22" s="230"/>
      <c r="V22" s="230"/>
      <c r="W22" s="230"/>
      <c r="X22" s="230"/>
      <c r="Y22" s="230"/>
    </row>
    <row r="23" spans="1:25" ht="12" customHeight="1">
      <c r="A23" s="85"/>
      <c r="B23" s="86"/>
      <c r="C23" s="86"/>
      <c r="D23" s="87"/>
      <c r="E23" s="87"/>
      <c r="F23" s="87"/>
      <c r="G23" s="87"/>
      <c r="H23" s="88"/>
      <c r="I23" s="89"/>
      <c r="J23" s="87"/>
      <c r="K23" s="87"/>
      <c r="L23" s="87"/>
      <c r="M23" s="90"/>
      <c r="N23" s="87"/>
      <c r="O23" s="87"/>
      <c r="P23" s="91"/>
      <c r="Q23" s="90"/>
      <c r="R23" s="90"/>
      <c r="S23" s="92"/>
      <c r="T23" s="93"/>
      <c r="U23" s="93"/>
      <c r="V23" s="93"/>
      <c r="W23" s="93"/>
      <c r="X23" s="93"/>
      <c r="Y23" s="93"/>
    </row>
    <row r="24" spans="1:25" ht="33" customHeight="1" thickBot="1">
      <c r="A24" s="52"/>
      <c r="B24" s="2" t="s">
        <v>33</v>
      </c>
      <c r="C24" s="2"/>
      <c r="D24" s="53"/>
      <c r="E24" s="53"/>
      <c r="F24" s="53"/>
      <c r="G24" s="53"/>
      <c r="H24" s="58"/>
      <c r="I24" s="54"/>
      <c r="J24" s="53"/>
      <c r="K24" s="53"/>
      <c r="L24" s="53"/>
      <c r="M24" s="55"/>
      <c r="N24" s="53"/>
      <c r="O24" s="53"/>
      <c r="P24" s="56"/>
      <c r="Q24" s="55"/>
      <c r="R24" s="55"/>
      <c r="S24" s="11"/>
      <c r="T24" s="231" t="s">
        <v>35</v>
      </c>
      <c r="U24" s="231"/>
      <c r="V24" s="231"/>
      <c r="W24" s="231"/>
      <c r="X24" s="231"/>
      <c r="Y24" s="231"/>
    </row>
    <row r="25" spans="1:25" ht="24" customHeight="1">
      <c r="A25" s="52">
        <v>3</v>
      </c>
      <c r="B25" s="213" t="s">
        <v>76</v>
      </c>
      <c r="C25" s="214"/>
      <c r="D25" s="214"/>
      <c r="E25" s="214"/>
      <c r="F25" s="214"/>
      <c r="G25" s="214"/>
      <c r="H25" s="215" t="s">
        <v>24</v>
      </c>
      <c r="I25" s="216"/>
      <c r="J25" s="137" t="s">
        <v>92</v>
      </c>
      <c r="K25" s="130">
        <v>1340</v>
      </c>
      <c r="L25" s="124" t="str">
        <f>IF(K25="","","円")</f>
        <v>円</v>
      </c>
      <c r="M25" s="197"/>
      <c r="N25" s="32" t="s">
        <v>8</v>
      </c>
      <c r="O25" s="24"/>
      <c r="P25" s="202">
        <f>IF(M25="","",K25*M25)</f>
      </c>
      <c r="Q25" s="13" t="s">
        <v>9</v>
      </c>
      <c r="R25" s="14"/>
      <c r="S25" s="11"/>
      <c r="T25" s="137" t="s">
        <v>97</v>
      </c>
      <c r="U25" s="139">
        <f>IF(M25=0,"",M25)</f>
      </c>
      <c r="V25" s="69" t="s">
        <v>8</v>
      </c>
      <c r="W25" s="70"/>
      <c r="X25" s="202">
        <f>P25</f>
      </c>
      <c r="Y25" s="97" t="s">
        <v>9</v>
      </c>
    </row>
    <row r="26" spans="1:25" ht="24" customHeight="1">
      <c r="A26" s="52"/>
      <c r="B26" s="217" t="s">
        <v>57</v>
      </c>
      <c r="C26" s="218"/>
      <c r="D26" s="163"/>
      <c r="E26" s="163"/>
      <c r="F26" s="163"/>
      <c r="G26" s="164"/>
      <c r="H26" s="200">
        <f>COUNTA(D26:G26)</f>
        <v>0</v>
      </c>
      <c r="I26" s="84" t="s">
        <v>21</v>
      </c>
      <c r="J26" s="138" t="s">
        <v>93</v>
      </c>
      <c r="K26" s="189">
        <v>1340</v>
      </c>
      <c r="L26" s="123" t="str">
        <f>IF(K26="","","円")</f>
        <v>円</v>
      </c>
      <c r="M26" s="198">
        <f>$H$27</f>
        <v>0</v>
      </c>
      <c r="N26" s="33" t="s">
        <v>11</v>
      </c>
      <c r="O26" s="26"/>
      <c r="P26" s="203">
        <f>IF(M26=0,"",K26*M26)</f>
      </c>
      <c r="Q26" s="19" t="s">
        <v>12</v>
      </c>
      <c r="R26" s="14"/>
      <c r="S26" s="11"/>
      <c r="T26" s="138" t="s">
        <v>98</v>
      </c>
      <c r="U26" s="140">
        <f>IF(M26=0,"",M26)</f>
      </c>
      <c r="V26" s="72" t="s">
        <v>11</v>
      </c>
      <c r="W26" s="73"/>
      <c r="X26" s="206">
        <f>P26</f>
      </c>
      <c r="Y26" s="79" t="s">
        <v>12</v>
      </c>
    </row>
    <row r="27" spans="1:25" ht="24" customHeight="1">
      <c r="A27" s="52"/>
      <c r="B27" s="219" t="s">
        <v>88</v>
      </c>
      <c r="C27" s="220"/>
      <c r="D27" s="163"/>
      <c r="E27" s="163"/>
      <c r="F27" s="163"/>
      <c r="G27" s="164"/>
      <c r="H27" s="200">
        <f>COUNTA(D27:G27)</f>
        <v>0</v>
      </c>
      <c r="I27" s="84" t="s">
        <v>21</v>
      </c>
      <c r="J27" s="65" t="s">
        <v>94</v>
      </c>
      <c r="K27" s="189">
        <v>5740</v>
      </c>
      <c r="L27" s="123" t="str">
        <f>IF(K27="","","円")</f>
        <v>円</v>
      </c>
      <c r="M27" s="196">
        <f>$H$28</f>
        <v>0</v>
      </c>
      <c r="N27" s="33" t="s">
        <v>11</v>
      </c>
      <c r="O27" s="26"/>
      <c r="P27" s="203">
        <f>IF(M27=0,"",K27*M27)</f>
      </c>
      <c r="Q27" s="19" t="s">
        <v>12</v>
      </c>
      <c r="R27" s="14"/>
      <c r="S27" s="11"/>
      <c r="T27" s="65" t="s">
        <v>99</v>
      </c>
      <c r="U27" s="140">
        <f>IF(M27=0,"",M27)</f>
      </c>
      <c r="V27" s="75" t="s">
        <v>11</v>
      </c>
      <c r="W27" s="76"/>
      <c r="X27" s="206">
        <f>P27</f>
      </c>
      <c r="Y27" s="79" t="s">
        <v>12</v>
      </c>
    </row>
    <row r="28" spans="1:25" ht="24" customHeight="1" thickBot="1">
      <c r="A28" s="52"/>
      <c r="B28" s="219" t="s">
        <v>89</v>
      </c>
      <c r="C28" s="220"/>
      <c r="D28" s="163"/>
      <c r="E28" s="163"/>
      <c r="F28" s="163"/>
      <c r="G28" s="164"/>
      <c r="H28" s="200">
        <f>COUNTA(D28:G28)</f>
        <v>0</v>
      </c>
      <c r="I28" s="84" t="s">
        <v>21</v>
      </c>
      <c r="J28" s="191" t="s">
        <v>95</v>
      </c>
      <c r="K28" s="192">
        <v>8400</v>
      </c>
      <c r="L28" s="193" t="s">
        <v>75</v>
      </c>
      <c r="M28" s="199">
        <f>$H$29</f>
        <v>0</v>
      </c>
      <c r="N28" s="194" t="s">
        <v>96</v>
      </c>
      <c r="O28" s="27"/>
      <c r="P28" s="204">
        <f>IF(M28=0,"",K28*M28)</f>
      </c>
      <c r="Q28" s="195" t="s">
        <v>12</v>
      </c>
      <c r="R28" s="14"/>
      <c r="S28" s="11"/>
      <c r="T28" s="201" t="s">
        <v>100</v>
      </c>
      <c r="U28" s="140">
        <f>IF(M28=0,"",M28)</f>
      </c>
      <c r="V28" s="72" t="s">
        <v>11</v>
      </c>
      <c r="W28" s="78"/>
      <c r="X28" s="204">
        <f>P28</f>
      </c>
      <c r="Y28" s="63" t="s">
        <v>12</v>
      </c>
    </row>
    <row r="29" spans="1:25" ht="24" customHeight="1" thickBot="1">
      <c r="A29" s="52"/>
      <c r="B29" s="219" t="s">
        <v>90</v>
      </c>
      <c r="C29" s="220"/>
      <c r="D29" s="163"/>
      <c r="E29" s="163"/>
      <c r="F29" s="163"/>
      <c r="G29" s="164"/>
      <c r="H29" s="200">
        <f>COUNTA(D29:G29)</f>
        <v>0</v>
      </c>
      <c r="I29" s="84" t="s">
        <v>21</v>
      </c>
      <c r="J29" s="247" t="s">
        <v>28</v>
      </c>
      <c r="K29" s="248"/>
      <c r="L29" s="248"/>
      <c r="M29" s="248"/>
      <c r="N29" s="248"/>
      <c r="O29" s="28" t="s">
        <v>15</v>
      </c>
      <c r="P29" s="205">
        <f>SUM(P25:P28)</f>
        <v>0</v>
      </c>
      <c r="Q29" s="80" t="s">
        <v>14</v>
      </c>
      <c r="R29" s="14"/>
      <c r="S29" s="11"/>
      <c r="T29" s="207" t="s">
        <v>28</v>
      </c>
      <c r="U29" s="208"/>
      <c r="V29" s="208"/>
      <c r="W29" s="28" t="s">
        <v>15</v>
      </c>
      <c r="X29" s="205">
        <f>P29</f>
        <v>0</v>
      </c>
      <c r="Y29" s="80" t="s">
        <v>14</v>
      </c>
    </row>
    <row r="30" spans="2:25" ht="24" customHeight="1">
      <c r="B30" s="143" t="s">
        <v>91</v>
      </c>
      <c r="C30" s="143"/>
      <c r="D30" s="8"/>
      <c r="E30" s="8"/>
      <c r="F30" s="8"/>
      <c r="G30" s="8"/>
      <c r="H30" s="48"/>
      <c r="I30" s="49"/>
      <c r="J30" s="259" t="s">
        <v>104</v>
      </c>
      <c r="K30" s="259"/>
      <c r="L30" s="259"/>
      <c r="M30" s="259"/>
      <c r="N30" s="259"/>
      <c r="O30" s="259"/>
      <c r="P30" s="259"/>
      <c r="Q30" s="259"/>
      <c r="R30" s="14"/>
      <c r="S30" s="11"/>
      <c r="T30" s="144" t="s">
        <v>77</v>
      </c>
      <c r="U30" s="95"/>
      <c r="V30" s="95"/>
      <c r="W30" s="95"/>
      <c r="X30" s="96"/>
      <c r="Y30" s="94"/>
    </row>
    <row r="31" spans="4:24" ht="67.5" customHeight="1" thickBot="1">
      <c r="D31" s="8"/>
      <c r="E31" s="8"/>
      <c r="F31" s="8"/>
      <c r="G31" s="8"/>
      <c r="H31" s="8"/>
      <c r="I31" s="190"/>
      <c r="J31" s="260"/>
      <c r="K31" s="260"/>
      <c r="L31" s="260"/>
      <c r="M31" s="260"/>
      <c r="N31" s="260"/>
      <c r="O31" s="260"/>
      <c r="P31" s="260"/>
      <c r="Q31" s="260"/>
      <c r="R31" s="29"/>
      <c r="S31" s="11"/>
      <c r="T31" s="81"/>
      <c r="U31" s="81"/>
      <c r="V31" s="81"/>
      <c r="W31" s="81"/>
      <c r="X31" s="82"/>
    </row>
    <row r="32" spans="2:25" ht="22.5" customHeight="1" thickBot="1">
      <c r="B32" s="183" t="s">
        <v>31</v>
      </c>
      <c r="J32" s="211" t="s">
        <v>36</v>
      </c>
      <c r="K32" s="212"/>
      <c r="L32" s="212"/>
      <c r="M32" s="212"/>
      <c r="N32" s="212"/>
      <c r="O32" s="100"/>
      <c r="P32" s="155">
        <f>P18+P29</f>
        <v>0</v>
      </c>
      <c r="Q32" s="101" t="s">
        <v>18</v>
      </c>
      <c r="R32" s="6"/>
      <c r="S32" s="7"/>
      <c r="T32" s="211" t="s">
        <v>36</v>
      </c>
      <c r="U32" s="212"/>
      <c r="V32" s="212"/>
      <c r="W32" s="100"/>
      <c r="X32" s="155">
        <f>P32</f>
        <v>0</v>
      </c>
      <c r="Y32" s="101" t="s">
        <v>18</v>
      </c>
    </row>
    <row r="33" spans="2:24" ht="26.25" customHeight="1">
      <c r="B33" s="184" t="s">
        <v>34</v>
      </c>
      <c r="C33" s="3"/>
      <c r="J33" s="1" t="s">
        <v>32</v>
      </c>
      <c r="R33" s="102"/>
      <c r="S33" s="103"/>
      <c r="T33" s="81"/>
      <c r="U33" s="81"/>
      <c r="V33" s="81"/>
      <c r="W33" s="81"/>
      <c r="X33" s="82"/>
    </row>
    <row r="34" spans="2:24" ht="14.25">
      <c r="B34" s="184" t="s">
        <v>22</v>
      </c>
      <c r="C34" s="104"/>
      <c r="R34" s="6"/>
      <c r="S34" s="7"/>
      <c r="T34" s="83"/>
      <c r="U34" s="81"/>
      <c r="V34" s="81"/>
      <c r="W34" s="81"/>
      <c r="X34" s="82"/>
    </row>
    <row r="35" spans="2:24" ht="14.25">
      <c r="B35" s="184" t="s">
        <v>17</v>
      </c>
      <c r="C35"/>
      <c r="R35" s="6"/>
      <c r="S35" s="7"/>
      <c r="T35" s="81"/>
      <c r="U35" s="81"/>
      <c r="V35" s="81"/>
      <c r="W35" s="81"/>
      <c r="X35" s="82"/>
    </row>
    <row r="36" spans="3:24" ht="12.75">
      <c r="C36"/>
      <c r="R36" s="6"/>
      <c r="S36" s="7"/>
      <c r="T36" s="81"/>
      <c r="U36" s="81"/>
      <c r="V36" s="81"/>
      <c r="W36" s="81"/>
      <c r="X36" s="82"/>
    </row>
    <row r="37" spans="3:19" ht="12.75">
      <c r="C37" s="3"/>
      <c r="R37" s="6"/>
      <c r="S37" s="7"/>
    </row>
    <row r="44" spans="3:8" ht="12.75">
      <c r="C44" t="s">
        <v>54</v>
      </c>
      <c r="D44" t="s">
        <v>55</v>
      </c>
      <c r="E44" t="s">
        <v>58</v>
      </c>
      <c r="F44" t="s">
        <v>61</v>
      </c>
      <c r="G44" s="1" t="s">
        <v>103</v>
      </c>
      <c r="H44" s="1" t="s">
        <v>56</v>
      </c>
    </row>
    <row r="45" spans="3:7" ht="12.75">
      <c r="C45"/>
      <c r="D45" t="s">
        <v>56</v>
      </c>
      <c r="E45" t="s">
        <v>56</v>
      </c>
      <c r="F45" t="s">
        <v>56</v>
      </c>
      <c r="G45" s="1" t="s">
        <v>56</v>
      </c>
    </row>
  </sheetData>
  <sheetProtection/>
  <mergeCells count="35">
    <mergeCell ref="J29:N29"/>
    <mergeCell ref="D5:E6"/>
    <mergeCell ref="B5:B6"/>
    <mergeCell ref="F5:I6"/>
    <mergeCell ref="H7:I7"/>
    <mergeCell ref="B18:G18"/>
    <mergeCell ref="M6:N6"/>
    <mergeCell ref="T21:Y22"/>
    <mergeCell ref="T24:Y24"/>
    <mergeCell ref="B7:G7"/>
    <mergeCell ref="B8:B13"/>
    <mergeCell ref="B14:B17"/>
    <mergeCell ref="T1:Y1"/>
    <mergeCell ref="M3:N3"/>
    <mergeCell ref="O3:Q3"/>
    <mergeCell ref="U3:V3"/>
    <mergeCell ref="W3:Y3"/>
    <mergeCell ref="U6:V6"/>
    <mergeCell ref="M18:N18"/>
    <mergeCell ref="U18:V18"/>
    <mergeCell ref="T20:Y20"/>
    <mergeCell ref="M4:N4"/>
    <mergeCell ref="U4:V4"/>
    <mergeCell ref="M5:N5"/>
    <mergeCell ref="U5:V5"/>
    <mergeCell ref="T29:V29"/>
    <mergeCell ref="J30:Q31"/>
    <mergeCell ref="J32:N32"/>
    <mergeCell ref="T32:V32"/>
    <mergeCell ref="B25:G25"/>
    <mergeCell ref="H25:I25"/>
    <mergeCell ref="B26:C26"/>
    <mergeCell ref="B27:C27"/>
    <mergeCell ref="B28:C28"/>
    <mergeCell ref="B29:C29"/>
  </mergeCells>
  <dataValidations count="7">
    <dataValidation type="list" allowBlank="1" showInputMessage="1" showErrorMessage="1" sqref="C17">
      <formula1>$H$44</formula1>
    </dataValidation>
    <dataValidation type="list" allowBlank="1" showInputMessage="1" showErrorMessage="1" sqref="C12">
      <formula1>$G$44:$G$45</formula1>
    </dataValidation>
    <dataValidation type="list" allowBlank="1" showInputMessage="1" showErrorMessage="1" sqref="C8 C14">
      <formula1>$C$44</formula1>
    </dataValidation>
    <dataValidation type="list" allowBlank="1" showInputMessage="1" showErrorMessage="1" sqref="C9 C15">
      <formula1>$D$44:$D$45</formula1>
    </dataValidation>
    <dataValidation type="list" allowBlank="1" showInputMessage="1" showErrorMessage="1" sqref="C16 C10">
      <formula1>$E$44:$E$45</formula1>
    </dataValidation>
    <dataValidation type="list" allowBlank="1" showInputMessage="1" showErrorMessage="1" sqref="C11">
      <formula1>$F$44:$F$4545</formula1>
    </dataValidation>
    <dataValidation type="list" allowBlank="1" showInputMessage="1" showErrorMessage="1" sqref="C13">
      <formula1>$H$44</formula1>
    </dataValidation>
  </dataValidations>
  <printOptions horizontalCentered="1"/>
  <pageMargins left="0.03937007874015748" right="0.2362204724409449" top="0.4724409448818898" bottom="0.35433070866141736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150" zoomScaleNormal="70" zoomScaleSheetLayoutView="150" zoomScalePageLayoutView="0" workbookViewId="0" topLeftCell="A31">
      <selection activeCell="C44" sqref="C44:H45"/>
    </sheetView>
  </sheetViews>
  <sheetFormatPr defaultColWidth="9.00390625" defaultRowHeight="13.5"/>
  <cols>
    <col min="1" max="1" width="3.125" style="31" customWidth="1"/>
    <col min="2" max="3" width="8.75390625" style="1" customWidth="1"/>
    <col min="4" max="4" width="12.00390625" style="1" customWidth="1"/>
    <col min="5" max="5" width="12.125" style="1" customWidth="1"/>
    <col min="6" max="6" width="12.25390625" style="1" customWidth="1"/>
    <col min="7" max="7" width="12.375" style="1" customWidth="1"/>
    <col min="8" max="8" width="8.875" style="1" customWidth="1"/>
    <col min="9" max="9" width="3.75390625" style="45" customWidth="1"/>
    <col min="10" max="10" width="30.625" style="1" customWidth="1"/>
    <col min="11" max="11" width="8.75390625" style="1" customWidth="1"/>
    <col min="12" max="12" width="3.75390625" style="1" customWidth="1"/>
    <col min="13" max="13" width="5.625" style="1" bestFit="1" customWidth="1"/>
    <col min="14" max="14" width="2.375" style="1" customWidth="1"/>
    <col min="15" max="15" width="2.125" style="1" customWidth="1"/>
    <col min="16" max="16" width="10.00390625" style="38" customWidth="1"/>
    <col min="17" max="17" width="3.75390625" style="1" bestFit="1" customWidth="1"/>
    <col min="18" max="19" width="2.50390625" style="1" customWidth="1"/>
    <col min="20" max="20" width="34.00390625" style="1" customWidth="1"/>
    <col min="21" max="21" width="5.625" style="1" customWidth="1"/>
    <col min="22" max="22" width="2.375" style="1" customWidth="1"/>
    <col min="23" max="23" width="2.00390625" style="1" customWidth="1"/>
    <col min="24" max="24" width="9.75390625" style="38" customWidth="1"/>
    <col min="25" max="25" width="3.75390625" style="1" bestFit="1" customWidth="1"/>
    <col min="26" max="26" width="8.25390625" style="1" customWidth="1"/>
    <col min="27" max="16384" width="9.00390625" style="1" customWidth="1"/>
  </cols>
  <sheetData>
    <row r="1" spans="1:25" s="2" customFormat="1" ht="21">
      <c r="A1" s="30"/>
      <c r="B1" s="2" t="s">
        <v>84</v>
      </c>
      <c r="I1" s="44"/>
      <c r="P1" s="37"/>
      <c r="R1" s="4"/>
      <c r="S1" s="5"/>
      <c r="T1" s="239" t="s">
        <v>23</v>
      </c>
      <c r="U1" s="239"/>
      <c r="V1" s="239"/>
      <c r="W1" s="239"/>
      <c r="X1" s="239"/>
      <c r="Y1" s="239"/>
    </row>
    <row r="2" spans="2:19" ht="27" customHeight="1" thickBot="1">
      <c r="B2" s="168" t="s">
        <v>74</v>
      </c>
      <c r="C2" s="168"/>
      <c r="D2" s="169"/>
      <c r="E2" s="169"/>
      <c r="F2" s="169"/>
      <c r="G2" s="169"/>
      <c r="I2" s="182" t="s">
        <v>78</v>
      </c>
      <c r="J2" s="181"/>
      <c r="R2" s="6"/>
      <c r="S2" s="7"/>
    </row>
    <row r="3" spans="2:25" ht="24" customHeight="1" thickBot="1">
      <c r="B3" s="172" t="s">
        <v>73</v>
      </c>
      <c r="C3" s="170"/>
      <c r="D3" s="171"/>
      <c r="E3" s="171"/>
      <c r="F3" s="171"/>
      <c r="G3" s="171"/>
      <c r="H3" s="8"/>
      <c r="I3" s="46"/>
      <c r="J3" s="9" t="s">
        <v>0</v>
      </c>
      <c r="K3" s="113" t="s">
        <v>68</v>
      </c>
      <c r="L3" s="111"/>
      <c r="M3" s="240" t="s">
        <v>1</v>
      </c>
      <c r="N3" s="241"/>
      <c r="O3" s="242" t="s">
        <v>2</v>
      </c>
      <c r="P3" s="243"/>
      <c r="Q3" s="244"/>
      <c r="R3" s="10"/>
      <c r="S3" s="11"/>
      <c r="T3" s="43" t="s">
        <v>0</v>
      </c>
      <c r="U3" s="245" t="s">
        <v>1</v>
      </c>
      <c r="V3" s="245"/>
      <c r="W3" s="245" t="s">
        <v>2</v>
      </c>
      <c r="X3" s="245"/>
      <c r="Y3" s="246"/>
    </row>
    <row r="4" spans="2:25" ht="24" customHeight="1" thickBot="1">
      <c r="B4" s="2" t="s">
        <v>69</v>
      </c>
      <c r="C4" s="8"/>
      <c r="D4" s="8"/>
      <c r="E4" s="8"/>
      <c r="F4" s="8"/>
      <c r="G4" s="8"/>
      <c r="H4" s="8"/>
      <c r="I4" s="46"/>
      <c r="J4" s="64" t="s">
        <v>64</v>
      </c>
      <c r="K4" s="141">
        <v>1000</v>
      </c>
      <c r="L4" s="114" t="s">
        <v>18</v>
      </c>
      <c r="M4" s="227"/>
      <c r="N4" s="228"/>
      <c r="O4" s="12"/>
      <c r="P4" s="71">
        <v>1000</v>
      </c>
      <c r="Q4" s="13" t="s">
        <v>18</v>
      </c>
      <c r="R4" s="14"/>
      <c r="S4" s="11"/>
      <c r="T4" s="64" t="s">
        <v>37</v>
      </c>
      <c r="U4" s="227"/>
      <c r="V4" s="228"/>
      <c r="W4" s="42"/>
      <c r="X4" s="41">
        <f>P4</f>
        <v>1000</v>
      </c>
      <c r="Y4" s="22" t="s">
        <v>18</v>
      </c>
    </row>
    <row r="5" spans="1:25" ht="24" customHeight="1">
      <c r="A5" s="52">
        <v>1</v>
      </c>
      <c r="B5" s="235" t="s">
        <v>3</v>
      </c>
      <c r="C5" s="111"/>
      <c r="D5" s="249" t="s">
        <v>39</v>
      </c>
      <c r="E5" s="250"/>
      <c r="F5" s="243" t="s">
        <v>4</v>
      </c>
      <c r="G5" s="243"/>
      <c r="H5" s="243"/>
      <c r="I5" s="244"/>
      <c r="J5" s="65" t="s">
        <v>63</v>
      </c>
      <c r="K5" s="125">
        <v>1000</v>
      </c>
      <c r="L5" s="115" t="s">
        <v>18</v>
      </c>
      <c r="M5" s="221"/>
      <c r="N5" s="222"/>
      <c r="O5" s="15"/>
      <c r="P5" s="39">
        <v>1000</v>
      </c>
      <c r="Q5" s="16" t="s">
        <v>18</v>
      </c>
      <c r="R5" s="14"/>
      <c r="S5" s="11"/>
      <c r="T5" s="65" t="s">
        <v>25</v>
      </c>
      <c r="U5" s="221"/>
      <c r="V5" s="222"/>
      <c r="W5" s="15"/>
      <c r="X5" s="39">
        <f>P5</f>
        <v>1000</v>
      </c>
      <c r="Y5" s="16" t="s">
        <v>18</v>
      </c>
    </row>
    <row r="6" spans="1:25" ht="24" customHeight="1" thickBot="1">
      <c r="A6" s="52"/>
      <c r="B6" s="253"/>
      <c r="C6" s="112"/>
      <c r="D6" s="251"/>
      <c r="E6" s="252"/>
      <c r="F6" s="254"/>
      <c r="G6" s="254"/>
      <c r="H6" s="254"/>
      <c r="I6" s="255"/>
      <c r="J6" s="65" t="s">
        <v>65</v>
      </c>
      <c r="K6" s="126">
        <v>500</v>
      </c>
      <c r="L6" s="115" t="s">
        <v>18</v>
      </c>
      <c r="M6" s="221"/>
      <c r="N6" s="222"/>
      <c r="O6" s="17"/>
      <c r="P6" s="40">
        <v>500</v>
      </c>
      <c r="Q6" s="19" t="s">
        <v>18</v>
      </c>
      <c r="R6" s="14"/>
      <c r="S6" s="11"/>
      <c r="T6" s="65" t="s">
        <v>38</v>
      </c>
      <c r="U6" s="221"/>
      <c r="V6" s="222"/>
      <c r="W6" s="17"/>
      <c r="X6" s="39">
        <f>P6</f>
        <v>500</v>
      </c>
      <c r="Y6" s="16" t="s">
        <v>18</v>
      </c>
    </row>
    <row r="7" spans="1:25" ht="24" customHeight="1" thickBot="1">
      <c r="A7" s="52">
        <v>2</v>
      </c>
      <c r="B7" s="232" t="s">
        <v>16</v>
      </c>
      <c r="C7" s="233"/>
      <c r="D7" s="233"/>
      <c r="E7" s="233"/>
      <c r="F7" s="233"/>
      <c r="G7" s="234"/>
      <c r="H7" s="232" t="s">
        <v>10</v>
      </c>
      <c r="I7" s="234"/>
      <c r="J7" s="131"/>
      <c r="K7" s="122"/>
      <c r="L7" s="121"/>
      <c r="M7" s="36" t="s">
        <v>27</v>
      </c>
      <c r="N7" s="34"/>
      <c r="O7" s="20" t="s">
        <v>5</v>
      </c>
      <c r="P7" s="148">
        <f>SUM(P4:P6)</f>
        <v>2500</v>
      </c>
      <c r="Q7" s="21" t="s">
        <v>18</v>
      </c>
      <c r="R7" s="14"/>
      <c r="S7" s="11"/>
      <c r="T7" s="67"/>
      <c r="U7" s="36" t="s">
        <v>27</v>
      </c>
      <c r="V7" s="34"/>
      <c r="W7" s="20" t="s">
        <v>5</v>
      </c>
      <c r="X7" s="148">
        <f>P7</f>
        <v>2500</v>
      </c>
      <c r="Y7" s="21" t="s">
        <v>18</v>
      </c>
    </row>
    <row r="8" spans="1:25" ht="24" customHeight="1">
      <c r="A8" s="52"/>
      <c r="B8" s="235" t="s">
        <v>19</v>
      </c>
      <c r="C8" s="156" t="s">
        <v>54</v>
      </c>
      <c r="D8" s="157" t="s">
        <v>40</v>
      </c>
      <c r="E8" s="157" t="s">
        <v>41</v>
      </c>
      <c r="F8" s="157" t="s">
        <v>42</v>
      </c>
      <c r="G8" s="158" t="s">
        <v>43</v>
      </c>
      <c r="H8" s="59"/>
      <c r="I8" s="60"/>
      <c r="J8" s="132" t="s">
        <v>67</v>
      </c>
      <c r="K8" s="127">
        <v>1000</v>
      </c>
      <c r="L8" s="116" t="str">
        <f>IF(K8="","","円")</f>
        <v>円</v>
      </c>
      <c r="M8" s="149">
        <f>$H$18</f>
        <v>18</v>
      </c>
      <c r="N8" s="32" t="s">
        <v>6</v>
      </c>
      <c r="O8" s="24"/>
      <c r="P8" s="151">
        <f>IF(K8="","",K8*M8)</f>
        <v>18000</v>
      </c>
      <c r="Q8" s="13" t="str">
        <f>IF(K8="","","円")</f>
        <v>円</v>
      </c>
      <c r="R8" s="14"/>
      <c r="S8" s="11"/>
      <c r="T8" s="23" t="s">
        <v>83</v>
      </c>
      <c r="U8" s="149">
        <f>M8</f>
        <v>18</v>
      </c>
      <c r="V8" s="69" t="s">
        <v>6</v>
      </c>
      <c r="W8" s="70"/>
      <c r="X8" s="151">
        <f aca="true" t="shared" si="0" ref="X8:X18">P8</f>
        <v>18000</v>
      </c>
      <c r="Y8" s="13" t="s">
        <v>7</v>
      </c>
    </row>
    <row r="9" spans="1:25" ht="24" customHeight="1">
      <c r="A9" s="52"/>
      <c r="B9" s="236"/>
      <c r="C9" s="159" t="s">
        <v>59</v>
      </c>
      <c r="D9" s="160" t="s">
        <v>44</v>
      </c>
      <c r="E9" s="160" t="s">
        <v>45</v>
      </c>
      <c r="F9" s="160" t="s">
        <v>46</v>
      </c>
      <c r="G9" s="161" t="s">
        <v>47</v>
      </c>
      <c r="H9" s="51"/>
      <c r="I9" s="47"/>
      <c r="J9" s="133" t="s">
        <v>66</v>
      </c>
      <c r="K9" s="128">
        <v>150</v>
      </c>
      <c r="L9" s="117" t="str">
        <f>IF(K9="","","円")</f>
        <v>円</v>
      </c>
      <c r="M9" s="150">
        <f>$H$18</f>
        <v>18</v>
      </c>
      <c r="N9" s="106" t="s">
        <v>8</v>
      </c>
      <c r="O9" s="107"/>
      <c r="P9" s="152">
        <f>IF(K9="","",K9*M9)</f>
        <v>2700</v>
      </c>
      <c r="Q9" s="22" t="str">
        <f>IF(K9="","","円")</f>
        <v>円</v>
      </c>
      <c r="R9" s="14"/>
      <c r="S9" s="11"/>
      <c r="T9" s="105" t="s">
        <v>26</v>
      </c>
      <c r="U9" s="150">
        <f>M9</f>
        <v>18</v>
      </c>
      <c r="V9" s="108" t="s">
        <v>8</v>
      </c>
      <c r="W9" s="109"/>
      <c r="X9" s="152">
        <f t="shared" si="0"/>
        <v>2700</v>
      </c>
      <c r="Y9" s="22" t="s">
        <v>9</v>
      </c>
    </row>
    <row r="10" spans="1:25" ht="24" customHeight="1">
      <c r="A10" s="52"/>
      <c r="B10" s="236"/>
      <c r="C10" s="162" t="s">
        <v>60</v>
      </c>
      <c r="D10" s="163" t="s">
        <v>48</v>
      </c>
      <c r="E10" s="163" t="s">
        <v>81</v>
      </c>
      <c r="F10" s="163" t="s">
        <v>80</v>
      </c>
      <c r="G10" s="164" t="s">
        <v>82</v>
      </c>
      <c r="H10" s="62"/>
      <c r="I10" s="61"/>
      <c r="J10" s="134" t="s">
        <v>85</v>
      </c>
      <c r="K10" s="129">
        <v>1340</v>
      </c>
      <c r="L10" s="118" t="s">
        <v>75</v>
      </c>
      <c r="M10" s="140">
        <f>$H$18</f>
        <v>18</v>
      </c>
      <c r="N10" s="35" t="s">
        <v>8</v>
      </c>
      <c r="O10" s="25"/>
      <c r="P10" s="153">
        <f>IF(K10="","",K10*M10)</f>
        <v>24120</v>
      </c>
      <c r="Q10" s="16" t="str">
        <f>IF(K10="","","円")</f>
        <v>円</v>
      </c>
      <c r="R10" s="14"/>
      <c r="S10" s="11"/>
      <c r="T10" s="110" t="s">
        <v>85</v>
      </c>
      <c r="U10" s="140">
        <f>M10</f>
        <v>18</v>
      </c>
      <c r="V10" s="72" t="s">
        <v>11</v>
      </c>
      <c r="W10" s="73"/>
      <c r="X10" s="153">
        <f t="shared" si="0"/>
        <v>24120</v>
      </c>
      <c r="Y10" s="16" t="s">
        <v>12</v>
      </c>
    </row>
    <row r="11" spans="1:25" ht="24" customHeight="1">
      <c r="A11" s="52"/>
      <c r="B11" s="236"/>
      <c r="C11" s="162" t="s">
        <v>79</v>
      </c>
      <c r="D11" s="175" t="s">
        <v>62</v>
      </c>
      <c r="E11" s="163"/>
      <c r="F11" s="163"/>
      <c r="G11" s="164"/>
      <c r="H11" s="62"/>
      <c r="I11" s="61"/>
      <c r="J11" s="134"/>
      <c r="K11" s="129"/>
      <c r="L11" s="118"/>
      <c r="M11" s="140"/>
      <c r="N11" s="35"/>
      <c r="O11" s="25"/>
      <c r="P11" s="153"/>
      <c r="Q11" s="16"/>
      <c r="R11" s="14"/>
      <c r="S11" s="11"/>
      <c r="T11" s="110"/>
      <c r="U11" s="140"/>
      <c r="V11" s="72"/>
      <c r="W11" s="73"/>
      <c r="X11" s="153"/>
      <c r="Y11" s="16"/>
    </row>
    <row r="12" spans="1:25" ht="24" customHeight="1">
      <c r="A12" s="52"/>
      <c r="B12" s="236"/>
      <c r="C12" s="165"/>
      <c r="D12" s="175"/>
      <c r="E12" s="163"/>
      <c r="F12" s="163"/>
      <c r="G12" s="164"/>
      <c r="H12" s="179"/>
      <c r="I12" s="61"/>
      <c r="J12" s="65"/>
      <c r="K12" s="129"/>
      <c r="L12" s="118"/>
      <c r="M12" s="66"/>
      <c r="N12" s="35"/>
      <c r="O12" s="25"/>
      <c r="P12" s="74">
        <f>IF(K12="","",K12*M12)</f>
      </c>
      <c r="Q12" s="16">
        <f>IF(K12="","","円")</f>
      </c>
      <c r="R12" s="14"/>
      <c r="S12" s="11"/>
      <c r="T12" s="18"/>
      <c r="U12" s="66"/>
      <c r="V12" s="72"/>
      <c r="W12" s="73"/>
      <c r="X12" s="74"/>
      <c r="Y12" s="16"/>
    </row>
    <row r="13" spans="1:25" ht="24" customHeight="1" thickBot="1">
      <c r="A13" s="52"/>
      <c r="B13" s="237"/>
      <c r="C13" s="185"/>
      <c r="D13" s="173"/>
      <c r="E13" s="166"/>
      <c r="F13" s="166"/>
      <c r="G13" s="167"/>
      <c r="H13" s="146">
        <f>COUNTA(D8:G13)</f>
        <v>13</v>
      </c>
      <c r="I13" s="174" t="str">
        <f>IF(H13=0,"","人")</f>
        <v>人</v>
      </c>
      <c r="J13" s="134"/>
      <c r="K13" s="118"/>
      <c r="L13" s="119"/>
      <c r="M13" s="66"/>
      <c r="N13" s="35"/>
      <c r="O13" s="25"/>
      <c r="P13" s="74">
        <f>IF(M13="","",K13*M13)</f>
      </c>
      <c r="Q13" s="16">
        <f>IF(K13="","","円")</f>
      </c>
      <c r="R13" s="14"/>
      <c r="S13" s="11"/>
      <c r="T13" s="134"/>
      <c r="U13" s="66"/>
      <c r="V13" s="72"/>
      <c r="W13" s="73"/>
      <c r="X13" s="74"/>
      <c r="Y13" s="142"/>
    </row>
    <row r="14" spans="1:25" ht="24" customHeight="1">
      <c r="A14" s="52"/>
      <c r="B14" s="238" t="s">
        <v>20</v>
      </c>
      <c r="C14" s="156" t="s">
        <v>54</v>
      </c>
      <c r="D14" s="157" t="s">
        <v>49</v>
      </c>
      <c r="E14" s="157" t="s">
        <v>50</v>
      </c>
      <c r="F14" s="157" t="s">
        <v>51</v>
      </c>
      <c r="G14" s="158" t="s">
        <v>70</v>
      </c>
      <c r="H14" s="59"/>
      <c r="I14" s="60"/>
      <c r="J14" s="65"/>
      <c r="K14" s="119"/>
      <c r="L14" s="119"/>
      <c r="M14" s="50"/>
      <c r="N14" s="35"/>
      <c r="O14" s="25"/>
      <c r="P14" s="39"/>
      <c r="Q14" s="16"/>
      <c r="R14" s="14"/>
      <c r="S14" s="11"/>
      <c r="T14" s="18"/>
      <c r="U14" s="66"/>
      <c r="V14" s="72"/>
      <c r="W14" s="73"/>
      <c r="X14" s="74"/>
      <c r="Y14" s="16"/>
    </row>
    <row r="15" spans="1:25" ht="24" customHeight="1">
      <c r="A15" s="52"/>
      <c r="B15" s="236"/>
      <c r="C15" s="165" t="s">
        <v>56</v>
      </c>
      <c r="D15" s="160" t="s">
        <v>71</v>
      </c>
      <c r="E15" s="160"/>
      <c r="F15" s="160"/>
      <c r="G15" s="161"/>
      <c r="H15" s="51"/>
      <c r="I15" s="47"/>
      <c r="J15" s="135"/>
      <c r="K15" s="120"/>
      <c r="L15" s="120"/>
      <c r="M15" s="50"/>
      <c r="N15" s="35"/>
      <c r="O15" s="26"/>
      <c r="P15" s="40"/>
      <c r="Q15" s="16"/>
      <c r="R15" s="14"/>
      <c r="S15" s="11"/>
      <c r="T15" s="68"/>
      <c r="U15" s="66"/>
      <c r="V15" s="75"/>
      <c r="W15" s="76"/>
      <c r="X15" s="74"/>
      <c r="Y15" s="19"/>
    </row>
    <row r="16" spans="1:25" ht="24" customHeight="1">
      <c r="A16" s="52"/>
      <c r="B16" s="236"/>
      <c r="C16" s="165"/>
      <c r="D16" s="163"/>
      <c r="E16" s="163"/>
      <c r="F16" s="163"/>
      <c r="G16" s="178"/>
      <c r="H16" s="179"/>
      <c r="I16" s="47"/>
      <c r="J16" s="135"/>
      <c r="K16" s="120"/>
      <c r="L16" s="120"/>
      <c r="M16" s="50"/>
      <c r="N16" s="35"/>
      <c r="O16" s="26"/>
      <c r="P16" s="40"/>
      <c r="Q16" s="16"/>
      <c r="R16" s="14"/>
      <c r="S16" s="11"/>
      <c r="T16" s="68"/>
      <c r="U16" s="66"/>
      <c r="V16" s="75"/>
      <c r="W16" s="76"/>
      <c r="X16" s="74"/>
      <c r="Y16" s="19"/>
    </row>
    <row r="17" spans="1:25" ht="24" customHeight="1" thickBot="1">
      <c r="A17" s="52"/>
      <c r="B17" s="236"/>
      <c r="C17" s="186"/>
      <c r="D17" s="176"/>
      <c r="E17" s="176"/>
      <c r="F17" s="176"/>
      <c r="G17" s="177"/>
      <c r="H17" s="146">
        <f>COUNTA(D14:G17)</f>
        <v>5</v>
      </c>
      <c r="I17" s="174" t="str">
        <f>IF(H17=0,"","人")</f>
        <v>人</v>
      </c>
      <c r="J17" s="136"/>
      <c r="K17" s="120"/>
      <c r="L17" s="120"/>
      <c r="M17" s="25" t="s">
        <v>27</v>
      </c>
      <c r="N17" s="35"/>
      <c r="O17" s="17" t="s">
        <v>13</v>
      </c>
      <c r="P17" s="154">
        <f>SUM(P8:P10)</f>
        <v>44820</v>
      </c>
      <c r="Q17" s="16" t="s">
        <v>14</v>
      </c>
      <c r="R17" s="14"/>
      <c r="S17" s="11"/>
      <c r="T17" s="68"/>
      <c r="U17" s="25" t="s">
        <v>27</v>
      </c>
      <c r="V17" s="75"/>
      <c r="W17" s="17" t="s">
        <v>13</v>
      </c>
      <c r="X17" s="153">
        <f t="shared" si="0"/>
        <v>44820</v>
      </c>
      <c r="Y17" s="19" t="s">
        <v>14</v>
      </c>
    </row>
    <row r="18" spans="1:25" ht="24" customHeight="1" thickBot="1">
      <c r="A18" s="52"/>
      <c r="B18" s="256" t="s">
        <v>72</v>
      </c>
      <c r="C18" s="257"/>
      <c r="D18" s="257"/>
      <c r="E18" s="257"/>
      <c r="F18" s="257"/>
      <c r="G18" s="258"/>
      <c r="H18" s="147">
        <f>SUM(H13,H17)</f>
        <v>18</v>
      </c>
      <c r="I18" s="145" t="s">
        <v>21</v>
      </c>
      <c r="J18" s="180" t="s">
        <v>28</v>
      </c>
      <c r="K18" s="77"/>
      <c r="L18" s="77"/>
      <c r="M18" s="223" t="s">
        <v>29</v>
      </c>
      <c r="N18" s="224"/>
      <c r="O18" s="20" t="s">
        <v>13</v>
      </c>
      <c r="P18" s="148">
        <f>IF(H18=0,0,P7+P17)</f>
        <v>47320</v>
      </c>
      <c r="Q18" s="21" t="s">
        <v>14</v>
      </c>
      <c r="R18" s="14"/>
      <c r="S18" s="11"/>
      <c r="T18" s="180" t="s">
        <v>28</v>
      </c>
      <c r="U18" s="223" t="s">
        <v>29</v>
      </c>
      <c r="V18" s="224"/>
      <c r="W18" s="20" t="s">
        <v>13</v>
      </c>
      <c r="X18" s="148">
        <f t="shared" si="0"/>
        <v>47320</v>
      </c>
      <c r="Y18" s="21" t="s">
        <v>14</v>
      </c>
    </row>
    <row r="19" spans="1:25" ht="24" customHeight="1">
      <c r="A19" s="52"/>
      <c r="B19" s="57"/>
      <c r="C19" s="57"/>
      <c r="D19" s="53"/>
      <c r="E19" s="53"/>
      <c r="F19" s="53"/>
      <c r="G19" s="53"/>
      <c r="H19" s="53"/>
      <c r="I19" s="54"/>
      <c r="J19" s="53"/>
      <c r="K19" s="53"/>
      <c r="L19" s="53"/>
      <c r="M19" s="55"/>
      <c r="N19" s="53"/>
      <c r="O19" s="53"/>
      <c r="P19" s="56"/>
      <c r="Q19" s="55"/>
      <c r="R19" s="55"/>
      <c r="S19" s="11"/>
      <c r="T19" s="187" t="str">
        <f>D5</f>
        <v>信濃</v>
      </c>
      <c r="U19" s="98" t="s">
        <v>30</v>
      </c>
      <c r="V19" s="98"/>
      <c r="W19" s="98"/>
      <c r="X19" s="99"/>
      <c r="Y19" s="55"/>
    </row>
    <row r="20" spans="1:25" ht="48.75" customHeight="1">
      <c r="A20" s="52"/>
      <c r="B20" s="57"/>
      <c r="C20" s="57"/>
      <c r="D20" s="53"/>
      <c r="E20" s="53"/>
      <c r="F20" s="53"/>
      <c r="G20" s="53"/>
      <c r="H20" s="58"/>
      <c r="I20" s="54"/>
      <c r="J20" s="53"/>
      <c r="K20" s="53"/>
      <c r="L20" s="53"/>
      <c r="M20" s="55"/>
      <c r="N20" s="53"/>
      <c r="O20" s="53"/>
      <c r="P20" s="56"/>
      <c r="Q20" s="55"/>
      <c r="R20" s="55"/>
      <c r="S20" s="11"/>
      <c r="T20" s="225" t="s">
        <v>86</v>
      </c>
      <c r="U20" s="226"/>
      <c r="V20" s="226"/>
      <c r="W20" s="226"/>
      <c r="X20" s="226"/>
      <c r="Y20" s="226"/>
    </row>
    <row r="21" spans="1:25" ht="42.75" customHeight="1">
      <c r="A21" s="52"/>
      <c r="B21" s="57"/>
      <c r="C21" s="57"/>
      <c r="D21" s="53"/>
      <c r="E21" s="53"/>
      <c r="F21" s="53"/>
      <c r="G21" s="53"/>
      <c r="H21" s="58"/>
      <c r="I21" s="54"/>
      <c r="J21" s="53"/>
      <c r="K21" s="188"/>
      <c r="L21" s="53"/>
      <c r="M21" s="55"/>
      <c r="N21" s="53"/>
      <c r="O21" s="53"/>
      <c r="P21" s="56"/>
      <c r="Q21" s="55"/>
      <c r="R21" s="55"/>
      <c r="S21" s="11"/>
      <c r="T21" s="229" t="s">
        <v>87</v>
      </c>
      <c r="U21" s="230"/>
      <c r="V21" s="230"/>
      <c r="W21" s="230"/>
      <c r="X21" s="230"/>
      <c r="Y21" s="230"/>
    </row>
    <row r="22" spans="1:25" ht="15.75">
      <c r="A22" s="52"/>
      <c r="B22" s="57"/>
      <c r="C22" s="57"/>
      <c r="D22" s="53"/>
      <c r="E22" s="53"/>
      <c r="F22" s="53"/>
      <c r="G22" s="53"/>
      <c r="H22" s="58"/>
      <c r="I22" s="54"/>
      <c r="J22" s="53"/>
      <c r="K22" s="53"/>
      <c r="L22" s="53"/>
      <c r="M22" s="55"/>
      <c r="N22" s="53"/>
      <c r="O22" s="53"/>
      <c r="P22" s="56"/>
      <c r="Q22" s="55"/>
      <c r="R22" s="55"/>
      <c r="S22" s="11"/>
      <c r="T22" s="230"/>
      <c r="U22" s="230"/>
      <c r="V22" s="230"/>
      <c r="W22" s="230"/>
      <c r="X22" s="230"/>
      <c r="Y22" s="230"/>
    </row>
    <row r="23" spans="1:25" ht="12" customHeight="1">
      <c r="A23" s="85"/>
      <c r="B23" s="86"/>
      <c r="C23" s="86"/>
      <c r="D23" s="87"/>
      <c r="E23" s="87"/>
      <c r="F23" s="87"/>
      <c r="G23" s="87"/>
      <c r="H23" s="88"/>
      <c r="I23" s="89"/>
      <c r="J23" s="87"/>
      <c r="K23" s="87"/>
      <c r="L23" s="87"/>
      <c r="M23" s="90"/>
      <c r="N23" s="87"/>
      <c r="O23" s="87"/>
      <c r="P23" s="91"/>
      <c r="Q23" s="90"/>
      <c r="R23" s="90"/>
      <c r="S23" s="92"/>
      <c r="T23" s="93"/>
      <c r="U23" s="93"/>
      <c r="V23" s="93"/>
      <c r="W23" s="93"/>
      <c r="X23" s="93"/>
      <c r="Y23" s="93"/>
    </row>
    <row r="24" spans="1:25" ht="33" customHeight="1" thickBot="1">
      <c r="A24" s="52"/>
      <c r="B24" s="2" t="s">
        <v>33</v>
      </c>
      <c r="C24" s="2"/>
      <c r="D24" s="53"/>
      <c r="E24" s="53"/>
      <c r="F24" s="53"/>
      <c r="G24" s="53"/>
      <c r="H24" s="58"/>
      <c r="I24" s="54"/>
      <c r="J24" s="53"/>
      <c r="K24" s="53"/>
      <c r="L24" s="53"/>
      <c r="M24" s="55"/>
      <c r="N24" s="53"/>
      <c r="O24" s="53"/>
      <c r="P24" s="56"/>
      <c r="Q24" s="55"/>
      <c r="R24" s="55"/>
      <c r="S24" s="11"/>
      <c r="T24" s="231" t="s">
        <v>35</v>
      </c>
      <c r="U24" s="231"/>
      <c r="V24" s="231"/>
      <c r="W24" s="231"/>
      <c r="X24" s="231"/>
      <c r="Y24" s="231"/>
    </row>
    <row r="25" spans="1:25" ht="24" customHeight="1">
      <c r="A25" s="52">
        <v>3</v>
      </c>
      <c r="B25" s="213" t="s">
        <v>76</v>
      </c>
      <c r="C25" s="214"/>
      <c r="D25" s="214"/>
      <c r="E25" s="214"/>
      <c r="F25" s="214"/>
      <c r="G25" s="214"/>
      <c r="H25" s="215" t="s">
        <v>24</v>
      </c>
      <c r="I25" s="216"/>
      <c r="J25" s="137" t="s">
        <v>92</v>
      </c>
      <c r="K25" s="130">
        <v>1340</v>
      </c>
      <c r="L25" s="124" t="str">
        <f>IF(K25="","","円")</f>
        <v>円</v>
      </c>
      <c r="M25" s="197"/>
      <c r="N25" s="32" t="s">
        <v>8</v>
      </c>
      <c r="O25" s="24"/>
      <c r="P25" s="202">
        <f>IF(M25="","",K25*M25)</f>
      </c>
      <c r="Q25" s="13" t="s">
        <v>9</v>
      </c>
      <c r="R25" s="14"/>
      <c r="S25" s="11"/>
      <c r="T25" s="137" t="s">
        <v>97</v>
      </c>
      <c r="U25" s="139">
        <f>IF(M25=0,"",M25)</f>
      </c>
      <c r="V25" s="69" t="s">
        <v>8</v>
      </c>
      <c r="W25" s="70"/>
      <c r="X25" s="202">
        <f>P25</f>
      </c>
      <c r="Y25" s="97" t="s">
        <v>9</v>
      </c>
    </row>
    <row r="26" spans="1:25" ht="24" customHeight="1">
      <c r="A26" s="52"/>
      <c r="B26" s="217" t="s">
        <v>57</v>
      </c>
      <c r="C26" s="218"/>
      <c r="D26" s="163" t="s">
        <v>52</v>
      </c>
      <c r="E26" s="163"/>
      <c r="F26" s="163"/>
      <c r="G26" s="164"/>
      <c r="H26" s="200">
        <f>COUNTA(D26:G26)</f>
        <v>1</v>
      </c>
      <c r="I26" s="84" t="s">
        <v>21</v>
      </c>
      <c r="J26" s="138" t="s">
        <v>93</v>
      </c>
      <c r="K26" s="189">
        <v>1340</v>
      </c>
      <c r="L26" s="123" t="str">
        <f>IF(K26="","","円")</f>
        <v>円</v>
      </c>
      <c r="M26" s="198">
        <f>$H$26</f>
        <v>1</v>
      </c>
      <c r="N26" s="33" t="s">
        <v>11</v>
      </c>
      <c r="O26" s="26"/>
      <c r="P26" s="203">
        <f>IF(M26=0,"",K26*M26)</f>
        <v>1340</v>
      </c>
      <c r="Q26" s="19" t="s">
        <v>12</v>
      </c>
      <c r="R26" s="14"/>
      <c r="S26" s="11"/>
      <c r="T26" s="138" t="s">
        <v>98</v>
      </c>
      <c r="U26" s="140">
        <f>IF(M26=0,"",M26)</f>
        <v>1</v>
      </c>
      <c r="V26" s="72" t="s">
        <v>11</v>
      </c>
      <c r="W26" s="73"/>
      <c r="X26" s="206">
        <f>P26</f>
        <v>1340</v>
      </c>
      <c r="Y26" s="79" t="s">
        <v>12</v>
      </c>
    </row>
    <row r="27" spans="1:25" ht="24" customHeight="1">
      <c r="A27" s="52"/>
      <c r="B27" s="219" t="s">
        <v>88</v>
      </c>
      <c r="C27" s="220"/>
      <c r="D27" s="163"/>
      <c r="E27" s="163"/>
      <c r="F27" s="163"/>
      <c r="G27" s="164"/>
      <c r="H27" s="200">
        <f>COUNTA(D27:G27)</f>
        <v>0</v>
      </c>
      <c r="I27" s="84" t="s">
        <v>21</v>
      </c>
      <c r="J27" s="65" t="s">
        <v>94</v>
      </c>
      <c r="K27" s="189">
        <v>5740</v>
      </c>
      <c r="L27" s="123" t="str">
        <f>IF(K27="","","円")</f>
        <v>円</v>
      </c>
      <c r="M27" s="196">
        <f>$H$28</f>
        <v>0</v>
      </c>
      <c r="N27" s="33" t="s">
        <v>11</v>
      </c>
      <c r="O27" s="26"/>
      <c r="P27" s="203">
        <f>IF(M27=0,"",K27*M27)</f>
      </c>
      <c r="Q27" s="19" t="s">
        <v>12</v>
      </c>
      <c r="R27" s="14"/>
      <c r="S27" s="11"/>
      <c r="T27" s="65" t="s">
        <v>99</v>
      </c>
      <c r="U27" s="140">
        <f>IF(M27=0,"",M27)</f>
      </c>
      <c r="V27" s="75"/>
      <c r="W27" s="76"/>
      <c r="X27" s="206">
        <f>P27</f>
      </c>
      <c r="Y27" s="79" t="s">
        <v>12</v>
      </c>
    </row>
    <row r="28" spans="1:25" ht="24" customHeight="1" thickBot="1">
      <c r="A28" s="52"/>
      <c r="B28" s="219" t="s">
        <v>89</v>
      </c>
      <c r="C28" s="220"/>
      <c r="D28" s="163"/>
      <c r="E28" s="163"/>
      <c r="F28" s="163"/>
      <c r="G28" s="164"/>
      <c r="H28" s="200">
        <f>COUNTA(D28:G28)</f>
        <v>0</v>
      </c>
      <c r="I28" s="84" t="s">
        <v>21</v>
      </c>
      <c r="J28" s="191" t="s">
        <v>95</v>
      </c>
      <c r="K28" s="192">
        <v>8400</v>
      </c>
      <c r="L28" s="193" t="s">
        <v>75</v>
      </c>
      <c r="M28" s="199">
        <f>$H$29</f>
        <v>1</v>
      </c>
      <c r="N28" s="194" t="s">
        <v>96</v>
      </c>
      <c r="O28" s="27"/>
      <c r="P28" s="204">
        <f>IF(M28=0,"",K28*M28)</f>
        <v>8400</v>
      </c>
      <c r="Q28" s="195" t="s">
        <v>12</v>
      </c>
      <c r="R28" s="14"/>
      <c r="S28" s="11"/>
      <c r="T28" s="201" t="s">
        <v>100</v>
      </c>
      <c r="U28" s="140">
        <f>IF(M28=0,"",M28)</f>
        <v>1</v>
      </c>
      <c r="V28" s="72"/>
      <c r="W28" s="78"/>
      <c r="X28" s="204">
        <f>P28</f>
        <v>8400</v>
      </c>
      <c r="Y28" s="63" t="s">
        <v>12</v>
      </c>
    </row>
    <row r="29" spans="1:25" ht="24" customHeight="1" thickBot="1">
      <c r="A29" s="52"/>
      <c r="B29" s="219" t="s">
        <v>90</v>
      </c>
      <c r="C29" s="220"/>
      <c r="D29" s="163" t="s">
        <v>53</v>
      </c>
      <c r="E29" s="163"/>
      <c r="F29" s="163"/>
      <c r="G29" s="164"/>
      <c r="H29" s="200">
        <f>COUNTA(D29:G29)</f>
        <v>1</v>
      </c>
      <c r="I29" s="84" t="s">
        <v>21</v>
      </c>
      <c r="J29" s="247" t="s">
        <v>28</v>
      </c>
      <c r="K29" s="248"/>
      <c r="L29" s="248"/>
      <c r="M29" s="248"/>
      <c r="N29" s="248"/>
      <c r="O29" s="28" t="s">
        <v>15</v>
      </c>
      <c r="P29" s="205">
        <f>SUM(P25:P28)</f>
        <v>9740</v>
      </c>
      <c r="Q29" s="80" t="s">
        <v>14</v>
      </c>
      <c r="R29" s="14"/>
      <c r="S29" s="11"/>
      <c r="T29" s="207" t="s">
        <v>28</v>
      </c>
      <c r="U29" s="208"/>
      <c r="V29" s="208"/>
      <c r="W29" s="28" t="s">
        <v>15</v>
      </c>
      <c r="X29" s="205">
        <f>P29</f>
        <v>9740</v>
      </c>
      <c r="Y29" s="80" t="s">
        <v>14</v>
      </c>
    </row>
    <row r="30" spans="2:25" ht="24" customHeight="1">
      <c r="B30" s="143" t="s">
        <v>91</v>
      </c>
      <c r="C30" s="143"/>
      <c r="D30" s="8"/>
      <c r="E30" s="8"/>
      <c r="F30" s="8"/>
      <c r="G30" s="8"/>
      <c r="H30" s="48"/>
      <c r="I30" s="49"/>
      <c r="J30" s="209" t="s">
        <v>101</v>
      </c>
      <c r="K30" s="209"/>
      <c r="L30" s="209"/>
      <c r="M30" s="209"/>
      <c r="N30" s="209"/>
      <c r="O30" s="209"/>
      <c r="P30" s="209"/>
      <c r="Q30" s="209"/>
      <c r="R30" s="14"/>
      <c r="S30" s="11"/>
      <c r="T30" s="144" t="s">
        <v>77</v>
      </c>
      <c r="U30" s="95"/>
      <c r="V30" s="95"/>
      <c r="W30" s="95"/>
      <c r="X30" s="96"/>
      <c r="Y30" s="94"/>
    </row>
    <row r="31" spans="4:24" ht="67.5" customHeight="1" thickBot="1">
      <c r="D31" s="8"/>
      <c r="E31" s="8"/>
      <c r="F31" s="8"/>
      <c r="G31" s="8"/>
      <c r="H31" s="8"/>
      <c r="I31" s="190"/>
      <c r="J31" s="210"/>
      <c r="K31" s="210"/>
      <c r="L31" s="210"/>
      <c r="M31" s="210"/>
      <c r="N31" s="210"/>
      <c r="O31" s="210"/>
      <c r="P31" s="210"/>
      <c r="Q31" s="210"/>
      <c r="R31" s="29"/>
      <c r="S31" s="11"/>
      <c r="T31" s="81"/>
      <c r="U31" s="81"/>
      <c r="V31" s="81"/>
      <c r="W31" s="81"/>
      <c r="X31" s="82"/>
    </row>
    <row r="32" spans="2:25" ht="22.5" customHeight="1" thickBot="1">
      <c r="B32" s="183" t="s">
        <v>31</v>
      </c>
      <c r="J32" s="211" t="s">
        <v>36</v>
      </c>
      <c r="K32" s="212"/>
      <c r="L32" s="212"/>
      <c r="M32" s="212"/>
      <c r="N32" s="212"/>
      <c r="O32" s="100"/>
      <c r="P32" s="155">
        <f>P18+P29</f>
        <v>57060</v>
      </c>
      <c r="Q32" s="101" t="s">
        <v>18</v>
      </c>
      <c r="R32" s="6"/>
      <c r="S32" s="7"/>
      <c r="T32" s="211" t="s">
        <v>36</v>
      </c>
      <c r="U32" s="212"/>
      <c r="V32" s="212"/>
      <c r="W32" s="100"/>
      <c r="X32" s="155">
        <f>P32</f>
        <v>57060</v>
      </c>
      <c r="Y32" s="101" t="s">
        <v>18</v>
      </c>
    </row>
    <row r="33" spans="2:24" ht="26.25" customHeight="1">
      <c r="B33" s="184" t="s">
        <v>34</v>
      </c>
      <c r="C33" s="3"/>
      <c r="J33" s="1" t="s">
        <v>32</v>
      </c>
      <c r="R33" s="102"/>
      <c r="S33" s="103"/>
      <c r="T33" s="81"/>
      <c r="U33" s="81"/>
      <c r="V33" s="81"/>
      <c r="W33" s="81"/>
      <c r="X33" s="82"/>
    </row>
    <row r="34" spans="2:24" ht="14.25">
      <c r="B34" s="184" t="s">
        <v>22</v>
      </c>
      <c r="C34" s="104"/>
      <c r="R34" s="6"/>
      <c r="S34" s="7"/>
      <c r="T34" s="83"/>
      <c r="U34" s="81"/>
      <c r="V34" s="81"/>
      <c r="W34" s="81"/>
      <c r="X34" s="82"/>
    </row>
    <row r="35" spans="2:24" ht="14.25">
      <c r="B35" s="184" t="s">
        <v>17</v>
      </c>
      <c r="C35"/>
      <c r="R35" s="6"/>
      <c r="S35" s="7"/>
      <c r="T35" s="81"/>
      <c r="U35" s="81"/>
      <c r="V35" s="81"/>
      <c r="W35" s="81"/>
      <c r="X35" s="82"/>
    </row>
    <row r="36" spans="3:24" ht="12.75">
      <c r="C36"/>
      <c r="R36" s="6"/>
      <c r="S36" s="7"/>
      <c r="T36" s="81"/>
      <c r="U36" s="81"/>
      <c r="V36" s="81"/>
      <c r="W36" s="81"/>
      <c r="X36" s="82"/>
    </row>
    <row r="37" spans="3:19" ht="12.75">
      <c r="C37" s="3"/>
      <c r="R37" s="6"/>
      <c r="S37" s="7"/>
    </row>
    <row r="44" spans="3:8" ht="12.75">
      <c r="C44" t="s">
        <v>54</v>
      </c>
      <c r="D44" t="s">
        <v>55</v>
      </c>
      <c r="E44" t="s">
        <v>58</v>
      </c>
      <c r="F44" t="s">
        <v>61</v>
      </c>
      <c r="G44" s="1" t="s">
        <v>103</v>
      </c>
      <c r="H44" s="1" t="s">
        <v>56</v>
      </c>
    </row>
    <row r="45" spans="3:7" ht="12.75">
      <c r="C45"/>
      <c r="D45" t="s">
        <v>56</v>
      </c>
      <c r="E45" t="s">
        <v>56</v>
      </c>
      <c r="F45" t="s">
        <v>56</v>
      </c>
      <c r="G45" s="1" t="s">
        <v>56</v>
      </c>
    </row>
  </sheetData>
  <sheetProtection/>
  <mergeCells count="35">
    <mergeCell ref="J32:N32"/>
    <mergeCell ref="T32:V32"/>
    <mergeCell ref="B27:C27"/>
    <mergeCell ref="B28:C28"/>
    <mergeCell ref="J30:Q31"/>
    <mergeCell ref="B14:B17"/>
    <mergeCell ref="U18:V18"/>
    <mergeCell ref="B5:B6"/>
    <mergeCell ref="B26:C26"/>
    <mergeCell ref="B29:C29"/>
    <mergeCell ref="J29:N29"/>
    <mergeCell ref="T29:V29"/>
    <mergeCell ref="B18:G18"/>
    <mergeCell ref="T20:Y20"/>
    <mergeCell ref="T21:Y22"/>
    <mergeCell ref="T24:Y24"/>
    <mergeCell ref="M18:N18"/>
    <mergeCell ref="M4:N4"/>
    <mergeCell ref="U4:V4"/>
    <mergeCell ref="D5:E6"/>
    <mergeCell ref="F5:I6"/>
    <mergeCell ref="M5:N5"/>
    <mergeCell ref="U5:V5"/>
    <mergeCell ref="M6:N6"/>
    <mergeCell ref="U6:V6"/>
    <mergeCell ref="T1:Y1"/>
    <mergeCell ref="M3:N3"/>
    <mergeCell ref="O3:Q3"/>
    <mergeCell ref="B25:G25"/>
    <mergeCell ref="H25:I25"/>
    <mergeCell ref="B7:G7"/>
    <mergeCell ref="H7:I7"/>
    <mergeCell ref="B8:B13"/>
    <mergeCell ref="U3:V3"/>
    <mergeCell ref="W3:Y3"/>
  </mergeCells>
  <dataValidations count="8">
    <dataValidation type="list" allowBlank="1" showInputMessage="1" showErrorMessage="1" sqref="C10">
      <formula1>$E$44:$E$45</formula1>
    </dataValidation>
    <dataValidation type="list" allowBlank="1" showInputMessage="1" showErrorMessage="1" sqref="C9 C15">
      <formula1>$D$44:$D$45</formula1>
    </dataValidation>
    <dataValidation type="list" allowBlank="1" showInputMessage="1" showErrorMessage="1" sqref="C8 C14">
      <formula1>$C$44</formula1>
    </dataValidation>
    <dataValidation type="list" allowBlank="1" showInputMessage="1" showErrorMessage="1" sqref="C11">
      <formula1>$F$44:$F$45</formula1>
    </dataValidation>
    <dataValidation type="list" allowBlank="1" showInputMessage="1" showErrorMessage="1" sqref="C17">
      <formula1>$H$444</formula1>
    </dataValidation>
    <dataValidation type="list" allowBlank="1" showInputMessage="1" showErrorMessage="1" sqref="C12">
      <formula1>$G$44:$G$45</formula1>
    </dataValidation>
    <dataValidation type="list" allowBlank="1" showInputMessage="1" showErrorMessage="1" sqref="C13">
      <formula1>$H$44</formula1>
    </dataValidation>
    <dataValidation type="list" allowBlank="1" showInputMessage="1" showErrorMessage="1" sqref="C16">
      <formula1>$E$44:$E$4545</formula1>
    </dataValidation>
  </dataValidations>
  <printOptions horizontalCentered="1"/>
  <pageMargins left="0.03937007874015748" right="0.2362204724409449" top="0.4724409448818898" bottom="0.35433070866141736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竹内佳一</dc:creator>
  <cp:keywords/>
  <dc:description/>
  <cp:lastModifiedBy>Naoaki</cp:lastModifiedBy>
  <cp:lastPrinted>2016-05-21T09:49:20Z</cp:lastPrinted>
  <dcterms:created xsi:type="dcterms:W3CDTF">2002-05-16T09:43:39Z</dcterms:created>
  <dcterms:modified xsi:type="dcterms:W3CDTF">2016-05-25T22:59:27Z</dcterms:modified>
  <cp:category/>
  <cp:version/>
  <cp:contentType/>
  <cp:contentStatus/>
</cp:coreProperties>
</file>