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50" activeTab="0"/>
  </bookViews>
  <sheets>
    <sheet name="記入用" sheetId="1" r:id="rId1"/>
    <sheet name="記入例" sheetId="2" r:id="rId2"/>
  </sheets>
  <definedNames>
    <definedName name="_xlnm.Print_Area" localSheetId="0">'記入用'!$A$1:$R$51</definedName>
    <definedName name="_xlnm.Print_Area" localSheetId="1">'記入例'!$A$1:$R$51</definedName>
  </definedNames>
  <calcPr fullCalcOnLoad="1"/>
</workbook>
</file>

<file path=xl/sharedStrings.xml><?xml version="1.0" encoding="utf-8"?>
<sst xmlns="http://schemas.openxmlformats.org/spreadsheetml/2006/main" count="222" uniqueCount="76">
  <si>
    <t>項　　　目</t>
  </si>
  <si>
    <t>人数</t>
  </si>
  <si>
    <t>金額</t>
  </si>
  <si>
    <t>学校名</t>
  </si>
  <si>
    <t>高等学校</t>
  </si>
  <si>
    <t>A</t>
  </si>
  <si>
    <t>人</t>
  </si>
  <si>
    <t>人</t>
  </si>
  <si>
    <t>参加生徒</t>
  </si>
  <si>
    <t>B</t>
  </si>
  <si>
    <t>円</t>
  </si>
  <si>
    <t>参　加　生　徒　氏　名　</t>
  </si>
  <si>
    <t>円</t>
  </si>
  <si>
    <t>男子</t>
  </si>
  <si>
    <t>女子</t>
  </si>
  <si>
    <t>人</t>
  </si>
  <si>
    <t>小計</t>
  </si>
  <si>
    <t>合　計　金　額</t>
  </si>
  <si>
    <t>(A+B)</t>
  </si>
  <si>
    <t>信濃</t>
  </si>
  <si>
    <t>長野　Ａ男</t>
  </si>
  <si>
    <t>信濃　Ｂ雄</t>
  </si>
  <si>
    <t>徳間　太朗</t>
  </si>
  <si>
    <t>信濃　Ｄ男</t>
  </si>
  <si>
    <t>徳間野二郎</t>
  </si>
  <si>
    <t>信濃　Ｂ男</t>
  </si>
  <si>
    <t>長野　三郎</t>
  </si>
  <si>
    <t>徳間　一郎</t>
  </si>
  <si>
    <t>長野　隆夫</t>
  </si>
  <si>
    <t>信濃　香織</t>
  </si>
  <si>
    <t>徳間　亮子</t>
  </si>
  <si>
    <t>長野　皐月</t>
  </si>
  <si>
    <t>正規</t>
  </si>
  <si>
    <t>Ｂ</t>
  </si>
  <si>
    <t>オブ</t>
  </si>
  <si>
    <t>Ｃ</t>
  </si>
  <si>
    <t>Ｂ</t>
  </si>
  <si>
    <t>Ｃ</t>
  </si>
  <si>
    <t>Ｄ</t>
  </si>
  <si>
    <t>中野　Ａ雄</t>
  </si>
  <si>
    <t>長野県山岳協会分担金（1校あたり）</t>
  </si>
  <si>
    <t>大会参加料（1人あたり）　</t>
  </si>
  <si>
    <t>単価</t>
  </si>
  <si>
    <t>五月　　薫</t>
  </si>
  <si>
    <t>渡　　皐月</t>
  </si>
  <si>
    <t>大会参加人数合計</t>
  </si>
  <si>
    <t>◎黄色のセルには入力しないでください。関数が入力されています。</t>
  </si>
  <si>
    <t>◎水色のセルに入力ください。</t>
  </si>
  <si>
    <t>円</t>
  </si>
  <si>
    <t>◎山岳保険加入申込者の保険料は受付で別途徴収いたします。</t>
  </si>
  <si>
    <t>オブ</t>
  </si>
  <si>
    <t>長野　史郎</t>
  </si>
  <si>
    <t>信濃　Ｃ助</t>
  </si>
  <si>
    <t>徳間　次郎</t>
  </si>
  <si>
    <t>E</t>
  </si>
  <si>
    <t>幕営料1日目（1人600円）　　　　　　　</t>
  </si>
  <si>
    <t>幕営料2日目（1人600円）</t>
  </si>
  <si>
    <t>高等学校</t>
  </si>
  <si>
    <t>様</t>
  </si>
  <si>
    <t>合計金額</t>
  </si>
  <si>
    <t>項　　　目</t>
  </si>
  <si>
    <t>金　　額</t>
  </si>
  <si>
    <t>項　　目</t>
  </si>
  <si>
    <t>単　価</t>
  </si>
  <si>
    <t>人　数</t>
  </si>
  <si>
    <t>◎　以下は領収書欄です。　こちらには一切入力しないでください。</t>
  </si>
  <si>
    <t>領収証　１</t>
  </si>
  <si>
    <t>領収証　２</t>
  </si>
  <si>
    <t>生徒受付用紙
（兼領収証）</t>
  </si>
  <si>
    <t>2019年度長野県高等学校総合体育大会</t>
  </si>
  <si>
    <t>第48回登山大会　</t>
  </si>
  <si>
    <t>令和元年５月３０日　
　　　　　　　　　　　長野県高体連登山専門部
　　　　　　　　　　　　　　　　　　　　専門委員長　福島　伸一　　　　印</t>
  </si>
  <si>
    <r>
      <t>大会参加校　生徒</t>
    </r>
    <r>
      <rPr>
        <sz val="11"/>
        <rFont val="ＭＳ Ｐゴシック"/>
        <family val="3"/>
      </rPr>
      <t>（正規・Ｂ・Ｃ・ｵﾌﾞｻﾞｰﾊﾞｰ・登録のみ)</t>
    </r>
    <r>
      <rPr>
        <sz val="18"/>
        <rFont val="ＭＳ Ｐゴシック"/>
        <family val="3"/>
      </rPr>
      <t>　受付用紙</t>
    </r>
  </si>
  <si>
    <t>環境整備費（1人100円）</t>
  </si>
  <si>
    <t>登山部報63号代金（1校あたり１冊）</t>
  </si>
  <si>
    <t>全国高体連登山部加盟校分担金（1校あたり）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</si>
</sst>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;[Red]\-#,##0\ "/>
    <numFmt numFmtId="178" formatCode="yyyy/m/d;@"/>
    <numFmt numFmtId="179" formatCode="m/d;@"/>
    <numFmt numFmtId="180" formatCode="yyyy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u val="single"/>
      <sz val="13"/>
      <name val="ＭＳ Ｐ明朝"/>
      <family val="1"/>
    </font>
    <font>
      <sz val="10"/>
      <name val="ＭＳ 明朝"/>
      <family val="1"/>
    </font>
    <font>
      <sz val="20"/>
      <name val="ＭＳ Ｐ明朝"/>
      <family val="1"/>
    </font>
    <font>
      <sz val="22"/>
      <name val="ＭＳ Ｐ明朝"/>
      <family val="1"/>
    </font>
    <font>
      <sz val="24"/>
      <name val="ＭＳ Ｐ明朝"/>
      <family val="1"/>
    </font>
    <font>
      <sz val="26"/>
      <name val="ＭＳ Ｐ明朝"/>
      <family val="1"/>
    </font>
    <font>
      <sz val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明朝"/>
      <family val="1"/>
    </font>
    <font>
      <sz val="13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3"/>
      <color rgb="FFFF0000"/>
      <name val="ＭＳ Ｐ明朝"/>
      <family val="1"/>
    </font>
    <font>
      <sz val="18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thin"/>
      <diagonal style="hair"/>
    </border>
    <border diagonalUp="1">
      <left>
        <color indexed="63"/>
      </left>
      <right style="thin"/>
      <top style="medium"/>
      <bottom style="thin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38" fontId="4" fillId="0" borderId="0" xfId="49" applyFont="1" applyAlignment="1">
      <alignment/>
    </xf>
    <xf numFmtId="38" fontId="2" fillId="0" borderId="0" xfId="49" applyFont="1" applyAlignment="1">
      <alignment/>
    </xf>
    <xf numFmtId="38" fontId="2" fillId="0" borderId="22" xfId="49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/>
    </xf>
    <xf numFmtId="0" fontId="2" fillId="0" borderId="25" xfId="0" applyFont="1" applyFill="1" applyBorder="1" applyAlignment="1">
      <alignment vertical="center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38" fontId="2" fillId="0" borderId="29" xfId="49" applyFont="1" applyFill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9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2" xfId="0" applyNumberFormat="1" applyFont="1" applyBorder="1" applyAlignment="1">
      <alignment vertical="center" shrinkToFit="1"/>
    </xf>
    <xf numFmtId="41" fontId="2" fillId="0" borderId="29" xfId="0" applyNumberFormat="1" applyFont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6" fillId="33" borderId="13" xfId="0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right" vertical="center"/>
    </xf>
    <xf numFmtId="38" fontId="2" fillId="33" borderId="30" xfId="49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38" fontId="2" fillId="33" borderId="29" xfId="49" applyFont="1" applyFill="1" applyBorder="1" applyAlignment="1">
      <alignment horizontal="right" vertical="center"/>
    </xf>
    <xf numFmtId="38" fontId="2" fillId="33" borderId="22" xfId="49" applyFont="1" applyFill="1" applyBorder="1" applyAlignment="1">
      <alignment horizontal="right" vertical="center"/>
    </xf>
    <xf numFmtId="38" fontId="2" fillId="33" borderId="34" xfId="49" applyFont="1" applyFill="1" applyBorder="1" applyAlignment="1">
      <alignment horizontal="right" vertical="center"/>
    </xf>
    <xf numFmtId="0" fontId="2" fillId="34" borderId="4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/>
      <protection locked="0"/>
    </xf>
    <xf numFmtId="0" fontId="2" fillId="34" borderId="42" xfId="0" applyFont="1" applyFill="1" applyBorder="1" applyAlignment="1" applyProtection="1">
      <alignment vertical="center"/>
      <protection locked="0"/>
    </xf>
    <xf numFmtId="0" fontId="2" fillId="34" borderId="23" xfId="0" applyFont="1" applyFill="1" applyBorder="1" applyAlignment="1" applyProtection="1">
      <alignment vertical="center"/>
      <protection locked="0"/>
    </xf>
    <xf numFmtId="0" fontId="2" fillId="34" borderId="43" xfId="0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2" fillId="34" borderId="44" xfId="0" applyFont="1" applyFill="1" applyBorder="1" applyAlignment="1" applyProtection="1">
      <alignment vertical="center"/>
      <protection locked="0"/>
    </xf>
    <xf numFmtId="0" fontId="2" fillId="34" borderId="19" xfId="0" applyFont="1" applyFill="1" applyBorder="1" applyAlignment="1" applyProtection="1">
      <alignment vertical="center"/>
      <protection locked="0"/>
    </xf>
    <xf numFmtId="0" fontId="8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2" fillId="34" borderId="45" xfId="0" applyFont="1" applyFill="1" applyBorder="1" applyAlignment="1" applyProtection="1">
      <alignment vertical="center"/>
      <protection locked="0"/>
    </xf>
    <xf numFmtId="0" fontId="3" fillId="33" borderId="31" xfId="0" applyFont="1" applyFill="1" applyBorder="1" applyAlignment="1">
      <alignment vertical="center"/>
    </xf>
    <xf numFmtId="0" fontId="2" fillId="34" borderId="21" xfId="0" applyFont="1" applyFill="1" applyBorder="1" applyAlignment="1" applyProtection="1">
      <alignment vertical="center"/>
      <protection locked="0"/>
    </xf>
    <xf numFmtId="0" fontId="2" fillId="34" borderId="46" xfId="0" applyFont="1" applyFill="1" applyBorder="1" applyAlignment="1" applyProtection="1">
      <alignment vertical="center"/>
      <protection locked="0"/>
    </xf>
    <xf numFmtId="0" fontId="2" fillId="34" borderId="47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35" borderId="36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 shrinkToFit="1"/>
    </xf>
    <xf numFmtId="0" fontId="2" fillId="35" borderId="37" xfId="0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shrinkToFit="1"/>
    </xf>
    <xf numFmtId="0" fontId="3" fillId="35" borderId="50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3" fillId="35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38" fontId="2" fillId="33" borderId="33" xfId="49" applyFont="1" applyFill="1" applyBorder="1" applyAlignment="1">
      <alignment horizontal="right" vertical="center"/>
    </xf>
    <xf numFmtId="0" fontId="2" fillId="0" borderId="21" xfId="0" applyFont="1" applyBorder="1" applyAlignment="1">
      <alignment vertical="center" shrinkToFit="1"/>
    </xf>
    <xf numFmtId="176" fontId="2" fillId="0" borderId="22" xfId="49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176" fontId="5" fillId="0" borderId="56" xfId="0" applyNumberFormat="1" applyFont="1" applyBorder="1" applyAlignment="1">
      <alignment vertical="center" shrinkToFit="1"/>
    </xf>
    <xf numFmtId="0" fontId="6" fillId="0" borderId="57" xfId="0" applyFont="1" applyFill="1" applyBorder="1" applyAlignment="1">
      <alignment horizontal="center" vertical="center"/>
    </xf>
    <xf numFmtId="176" fontId="6" fillId="0" borderId="57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3" fontId="6" fillId="0" borderId="60" xfId="0" applyNumberFormat="1" applyFont="1" applyBorder="1" applyAlignment="1">
      <alignment vertical="center" shrinkToFit="1"/>
    </xf>
    <xf numFmtId="3" fontId="6" fillId="0" borderId="61" xfId="0" applyNumberFormat="1" applyFont="1" applyBorder="1" applyAlignment="1">
      <alignment vertical="center" shrinkToFit="1"/>
    </xf>
    <xf numFmtId="3" fontId="5" fillId="0" borderId="62" xfId="0" applyNumberFormat="1" applyFont="1" applyBorder="1" applyAlignment="1">
      <alignment vertical="center" shrinkToFit="1"/>
    </xf>
    <xf numFmtId="176" fontId="7" fillId="0" borderId="63" xfId="0" applyNumberFormat="1" applyFont="1" applyFill="1" applyBorder="1" applyAlignment="1">
      <alignment vertical="center"/>
    </xf>
    <xf numFmtId="176" fontId="2" fillId="0" borderId="64" xfId="0" applyNumberFormat="1" applyFont="1" applyFill="1" applyBorder="1" applyAlignment="1">
      <alignment vertical="center"/>
    </xf>
    <xf numFmtId="176" fontId="7" fillId="0" borderId="65" xfId="0" applyNumberFormat="1" applyFont="1" applyFill="1" applyBorder="1" applyAlignment="1">
      <alignment vertical="center"/>
    </xf>
    <xf numFmtId="0" fontId="6" fillId="0" borderId="66" xfId="0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3" fontId="5" fillId="0" borderId="69" xfId="0" applyNumberFormat="1" applyFont="1" applyFill="1" applyBorder="1" applyAlignment="1">
      <alignment vertical="center"/>
    </xf>
    <xf numFmtId="176" fontId="5" fillId="0" borderId="70" xfId="0" applyNumberFormat="1" applyFont="1" applyBorder="1" applyAlignment="1">
      <alignment vertical="center" shrinkToFit="1"/>
    </xf>
    <xf numFmtId="176" fontId="5" fillId="0" borderId="71" xfId="0" applyNumberFormat="1" applyFont="1" applyBorder="1" applyAlignment="1">
      <alignment vertical="center" shrinkToFit="1"/>
    </xf>
    <xf numFmtId="176" fontId="5" fillId="0" borderId="67" xfId="0" applyNumberFormat="1" applyFont="1" applyBorder="1" applyAlignment="1">
      <alignment vertical="center" shrinkToFit="1"/>
    </xf>
    <xf numFmtId="176" fontId="5" fillId="0" borderId="68" xfId="0" applyNumberFormat="1" applyFont="1" applyBorder="1" applyAlignment="1">
      <alignment vertical="center" shrinkToFit="1"/>
    </xf>
    <xf numFmtId="176" fontId="5" fillId="0" borderId="69" xfId="0" applyNumberFormat="1" applyFont="1" applyBorder="1" applyAlignment="1">
      <alignment vertical="center" shrinkToFit="1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176" fontId="6" fillId="0" borderId="72" xfId="0" applyNumberFormat="1" applyFont="1" applyFill="1" applyBorder="1" applyAlignment="1">
      <alignment horizontal="right" vertical="center"/>
    </xf>
    <xf numFmtId="176" fontId="6" fillId="0" borderId="73" xfId="0" applyNumberFormat="1" applyFont="1" applyFill="1" applyBorder="1" applyAlignment="1">
      <alignment horizontal="right" vertical="center"/>
    </xf>
    <xf numFmtId="176" fontId="6" fillId="0" borderId="74" xfId="0" applyNumberFormat="1" applyFont="1" applyFill="1" applyBorder="1" applyAlignment="1">
      <alignment horizontal="right" vertical="center"/>
    </xf>
    <xf numFmtId="0" fontId="2" fillId="0" borderId="75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right" vertical="center"/>
    </xf>
    <xf numFmtId="38" fontId="2" fillId="0" borderId="75" xfId="49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36" borderId="0" xfId="0" applyFont="1" applyFill="1" applyAlignment="1">
      <alignment horizontal="center" vertical="center" wrapText="1"/>
    </xf>
    <xf numFmtId="0" fontId="11" fillId="36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4" borderId="40" xfId="0" applyFont="1" applyFill="1" applyBorder="1" applyAlignment="1" applyProtection="1">
      <alignment horizontal="center"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12" fillId="19" borderId="32" xfId="0" applyFont="1" applyFill="1" applyBorder="1" applyAlignment="1">
      <alignment horizontal="center" vertical="center"/>
    </xf>
    <xf numFmtId="0" fontId="12" fillId="19" borderId="26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/>
    </xf>
    <xf numFmtId="0" fontId="12" fillId="37" borderId="26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176" fontId="6" fillId="0" borderId="84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 shrinkToFit="1"/>
    </xf>
    <xf numFmtId="38" fontId="15" fillId="33" borderId="0" xfId="0" applyNumberFormat="1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left" vertical="center" shrinkToFit="1"/>
    </xf>
    <xf numFmtId="0" fontId="5" fillId="0" borderId="88" xfId="0" applyFont="1" applyBorder="1" applyAlignment="1">
      <alignment horizontal="left" vertical="center" shrinkToFit="1"/>
    </xf>
    <xf numFmtId="176" fontId="5" fillId="0" borderId="70" xfId="0" applyNumberFormat="1" applyFont="1" applyBorder="1" applyAlignment="1">
      <alignment horizontal="center" vertical="center" shrinkToFit="1"/>
    </xf>
    <xf numFmtId="176" fontId="5" fillId="0" borderId="89" xfId="0" applyNumberFormat="1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left" vertical="center" shrinkToFit="1"/>
    </xf>
    <xf numFmtId="0" fontId="5" fillId="0" borderId="91" xfId="0" applyFont="1" applyBorder="1" applyAlignment="1">
      <alignment horizontal="left" vertical="center" shrinkToFit="1"/>
    </xf>
    <xf numFmtId="176" fontId="5" fillId="0" borderId="56" xfId="0" applyNumberFormat="1" applyFont="1" applyBorder="1" applyAlignment="1">
      <alignment horizontal="center" vertical="center" shrinkToFit="1"/>
    </xf>
    <xf numFmtId="176" fontId="5" fillId="0" borderId="61" xfId="0" applyNumberFormat="1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31" fontId="6" fillId="0" borderId="0" xfId="0" applyNumberFormat="1" applyFont="1" applyBorder="1" applyAlignment="1">
      <alignment horizontal="center" vertical="center" wrapText="1"/>
    </xf>
    <xf numFmtId="176" fontId="5" fillId="0" borderId="90" xfId="0" applyNumberFormat="1" applyFont="1" applyBorder="1" applyAlignment="1">
      <alignment horizontal="left" vertical="center" shrinkToFit="1"/>
    </xf>
    <xf numFmtId="176" fontId="5" fillId="0" borderId="91" xfId="0" applyNumberFormat="1" applyFont="1" applyBorder="1" applyAlignment="1">
      <alignment horizontal="left" vertical="center" shrinkToFit="1"/>
    </xf>
    <xf numFmtId="0" fontId="2" fillId="0" borderId="92" xfId="0" applyFont="1" applyFill="1" applyBorder="1" applyAlignment="1">
      <alignment horizontal="left" vertical="center"/>
    </xf>
    <xf numFmtId="0" fontId="2" fillId="0" borderId="93" xfId="0" applyFont="1" applyFill="1" applyBorder="1" applyAlignment="1">
      <alignment horizontal="left" vertical="center"/>
    </xf>
    <xf numFmtId="176" fontId="5" fillId="0" borderId="71" xfId="0" applyNumberFormat="1" applyFont="1" applyBorder="1" applyAlignment="1">
      <alignment horizontal="center" vertical="center" shrinkToFit="1"/>
    </xf>
    <xf numFmtId="176" fontId="5" fillId="0" borderId="62" xfId="0" applyNumberFormat="1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60"/>
  <sheetViews>
    <sheetView showZeros="0" tabSelected="1" view="pageBreakPreview" zoomScale="80" zoomScaleSheetLayoutView="80" zoomScalePageLayoutView="0" workbookViewId="0" topLeftCell="A1">
      <selection activeCell="D9" sqref="D9:E10"/>
    </sheetView>
  </sheetViews>
  <sheetFormatPr defaultColWidth="9.00390625" defaultRowHeight="13.5"/>
  <cols>
    <col min="1" max="1" width="3.125" style="18" customWidth="1"/>
    <col min="2" max="2" width="10.625" style="1" customWidth="1"/>
    <col min="3" max="7" width="11.75390625" style="1" customWidth="1"/>
    <col min="8" max="8" width="6.625" style="1" customWidth="1"/>
    <col min="9" max="9" width="3.75390625" style="25" customWidth="1"/>
    <col min="10" max="10" width="35.625" style="1" customWidth="1"/>
    <col min="11" max="11" width="8.75390625" style="1" customWidth="1"/>
    <col min="12" max="12" width="3.75390625" style="1" customWidth="1"/>
    <col min="13" max="13" width="4.625" style="1" customWidth="1"/>
    <col min="14" max="14" width="2.375" style="1" customWidth="1"/>
    <col min="15" max="15" width="2.125" style="1" customWidth="1"/>
    <col min="16" max="16" width="10.625" style="22" customWidth="1"/>
    <col min="17" max="17" width="3.75390625" style="1" bestFit="1" customWidth="1"/>
    <col min="18" max="18" width="2.50390625" style="1" customWidth="1"/>
    <col min="19" max="16384" width="9.00390625" style="1" customWidth="1"/>
  </cols>
  <sheetData>
    <row r="1" spans="1:19" s="2" customFormat="1" ht="30" customHeight="1">
      <c r="A1" s="17"/>
      <c r="B1" s="235" t="s">
        <v>69</v>
      </c>
      <c r="C1" s="235"/>
      <c r="D1" s="235"/>
      <c r="E1" s="235"/>
      <c r="F1" s="235"/>
      <c r="G1" s="235"/>
      <c r="H1" s="235"/>
      <c r="I1" s="235"/>
      <c r="J1" s="235" t="s">
        <v>70</v>
      </c>
      <c r="K1" s="166" t="s">
        <v>68</v>
      </c>
      <c r="L1" s="167"/>
      <c r="M1" s="167"/>
      <c r="N1" s="167"/>
      <c r="O1" s="167"/>
      <c r="P1" s="167"/>
      <c r="Q1" s="167"/>
      <c r="R1" s="163"/>
      <c r="S1" s="163"/>
    </row>
    <row r="2" spans="1:19" s="2" customFormat="1" ht="30" customHeight="1">
      <c r="A2" s="17"/>
      <c r="B2" s="235"/>
      <c r="C2" s="235"/>
      <c r="D2" s="235"/>
      <c r="E2" s="235"/>
      <c r="F2" s="235"/>
      <c r="G2" s="235"/>
      <c r="H2" s="235"/>
      <c r="I2" s="235"/>
      <c r="J2" s="235"/>
      <c r="K2" s="167"/>
      <c r="L2" s="167"/>
      <c r="M2" s="167"/>
      <c r="N2" s="167"/>
      <c r="O2" s="167"/>
      <c r="P2" s="167"/>
      <c r="Q2" s="167"/>
      <c r="R2" s="163"/>
      <c r="S2" s="163"/>
    </row>
    <row r="3" spans="10:19" ht="27" customHeight="1">
      <c r="J3" s="168" t="s">
        <v>49</v>
      </c>
      <c r="K3" s="168"/>
      <c r="L3" s="168"/>
      <c r="M3" s="168"/>
      <c r="N3" s="168"/>
      <c r="O3" s="168"/>
      <c r="P3" s="168"/>
      <c r="Q3" s="168"/>
      <c r="R3" s="110"/>
      <c r="S3" s="110"/>
    </row>
    <row r="4" spans="8:19" ht="24" customHeight="1">
      <c r="H4" s="3"/>
      <c r="I4" s="26"/>
      <c r="J4" s="97"/>
      <c r="K4" s="2"/>
      <c r="L4" s="2"/>
      <c r="M4" s="2"/>
      <c r="N4" s="2"/>
      <c r="O4" s="2"/>
      <c r="P4" s="21"/>
      <c r="Q4" s="2"/>
      <c r="R4" s="30"/>
      <c r="S4" s="110"/>
    </row>
    <row r="5" spans="2:19" ht="24" customHeight="1">
      <c r="B5" s="83" t="s">
        <v>47</v>
      </c>
      <c r="C5" s="83"/>
      <c r="D5" s="84"/>
      <c r="E5" s="84"/>
      <c r="F5" s="84"/>
      <c r="G5" s="84"/>
      <c r="H5" s="3"/>
      <c r="I5" s="26"/>
      <c r="J5" s="97"/>
      <c r="K5" s="2"/>
      <c r="L5" s="2"/>
      <c r="M5" s="2"/>
      <c r="N5" s="2"/>
      <c r="O5" s="2"/>
      <c r="P5" s="21"/>
      <c r="Q5" s="2"/>
      <c r="R5" s="30"/>
      <c r="S5" s="110"/>
    </row>
    <row r="6" spans="2:19" ht="24" customHeight="1">
      <c r="B6" s="87" t="s">
        <v>46</v>
      </c>
      <c r="C6" s="85"/>
      <c r="D6" s="86"/>
      <c r="E6" s="86"/>
      <c r="F6" s="86"/>
      <c r="G6" s="86"/>
      <c r="H6" s="3"/>
      <c r="I6" s="26"/>
      <c r="J6" s="97"/>
      <c r="K6" s="2"/>
      <c r="L6" s="2"/>
      <c r="M6" s="2"/>
      <c r="N6" s="2"/>
      <c r="O6" s="2"/>
      <c r="P6" s="21"/>
      <c r="Q6" s="2"/>
      <c r="R6" s="30"/>
      <c r="S6" s="110"/>
    </row>
    <row r="7" spans="2:19" ht="24" customHeight="1">
      <c r="B7" s="115"/>
      <c r="C7" s="116"/>
      <c r="D7" s="117"/>
      <c r="E7" s="117"/>
      <c r="F7" s="117"/>
      <c r="G7" s="117"/>
      <c r="H7" s="3"/>
      <c r="I7" s="26"/>
      <c r="J7" s="97"/>
      <c r="K7" s="2"/>
      <c r="L7" s="2"/>
      <c r="M7" s="2"/>
      <c r="N7" s="2"/>
      <c r="O7" s="2"/>
      <c r="P7" s="21"/>
      <c r="Q7" s="2"/>
      <c r="R7" s="30"/>
      <c r="S7" s="110"/>
    </row>
    <row r="8" spans="2:19" ht="27.75" customHeight="1" thickBot="1">
      <c r="B8" s="2" t="s">
        <v>72</v>
      </c>
      <c r="C8" s="3"/>
      <c r="D8" s="3"/>
      <c r="E8" s="3"/>
      <c r="F8" s="3"/>
      <c r="G8" s="3"/>
      <c r="H8" s="3"/>
      <c r="I8" s="26"/>
      <c r="J8" s="97"/>
      <c r="K8" s="2"/>
      <c r="L8" s="2"/>
      <c r="M8" s="2"/>
      <c r="N8" s="2"/>
      <c r="O8" s="2"/>
      <c r="P8" s="21"/>
      <c r="Q8" s="2"/>
      <c r="R8" s="114"/>
      <c r="S8" s="110"/>
    </row>
    <row r="9" spans="1:19" ht="27.75" customHeight="1">
      <c r="A9" s="30">
        <v>1</v>
      </c>
      <c r="B9" s="169" t="s">
        <v>3</v>
      </c>
      <c r="C9" s="46"/>
      <c r="D9" s="171"/>
      <c r="E9" s="172"/>
      <c r="F9" s="175" t="s">
        <v>4</v>
      </c>
      <c r="G9" s="175"/>
      <c r="H9" s="175"/>
      <c r="I9" s="176"/>
      <c r="J9" s="97"/>
      <c r="K9" s="2"/>
      <c r="L9" s="2"/>
      <c r="M9" s="2"/>
      <c r="N9" s="2"/>
      <c r="O9" s="2"/>
      <c r="P9" s="21"/>
      <c r="Q9" s="2"/>
      <c r="R9" s="114"/>
      <c r="S9" s="110"/>
    </row>
    <row r="10" spans="1:19" ht="27.75" customHeight="1" thickBot="1">
      <c r="A10" s="30"/>
      <c r="B10" s="170"/>
      <c r="C10" s="47"/>
      <c r="D10" s="173"/>
      <c r="E10" s="174"/>
      <c r="F10" s="177"/>
      <c r="G10" s="177"/>
      <c r="H10" s="177"/>
      <c r="I10" s="178"/>
      <c r="J10" s="95"/>
      <c r="R10" s="114"/>
      <c r="S10" s="110"/>
    </row>
    <row r="11" spans="1:19" ht="27.75" customHeight="1" thickBot="1">
      <c r="A11" s="30">
        <v>2</v>
      </c>
      <c r="B11" s="193" t="s">
        <v>11</v>
      </c>
      <c r="C11" s="194"/>
      <c r="D11" s="194"/>
      <c r="E11" s="194"/>
      <c r="F11" s="194"/>
      <c r="G11" s="195"/>
      <c r="H11" s="193" t="s">
        <v>8</v>
      </c>
      <c r="I11" s="195"/>
      <c r="J11" s="4" t="s">
        <v>0</v>
      </c>
      <c r="K11" s="48" t="s">
        <v>42</v>
      </c>
      <c r="L11" s="46"/>
      <c r="M11" s="179" t="s">
        <v>1</v>
      </c>
      <c r="N11" s="180"/>
      <c r="O11" s="181" t="s">
        <v>2</v>
      </c>
      <c r="P11" s="175"/>
      <c r="Q11" s="176"/>
      <c r="R11" s="114"/>
      <c r="S11" s="110"/>
    </row>
    <row r="12" spans="1:19" ht="27.75" customHeight="1">
      <c r="A12" s="30"/>
      <c r="B12" s="104" t="s">
        <v>13</v>
      </c>
      <c r="C12" s="98"/>
      <c r="D12" s="75"/>
      <c r="E12" s="75"/>
      <c r="F12" s="75"/>
      <c r="G12" s="76"/>
      <c r="H12" s="37"/>
      <c r="I12" s="38"/>
      <c r="J12" s="41" t="s">
        <v>74</v>
      </c>
      <c r="K12" s="66">
        <v>1000</v>
      </c>
      <c r="L12" s="49" t="s">
        <v>12</v>
      </c>
      <c r="M12" s="182"/>
      <c r="N12" s="183"/>
      <c r="O12" s="5"/>
      <c r="P12" s="43">
        <f>K12</f>
        <v>1000</v>
      </c>
      <c r="Q12" s="6" t="s">
        <v>12</v>
      </c>
      <c r="R12" s="114"/>
      <c r="S12" s="110"/>
    </row>
    <row r="13" spans="1:19" ht="27.75" customHeight="1">
      <c r="A13" s="30"/>
      <c r="B13" s="105"/>
      <c r="C13" s="99"/>
      <c r="D13" s="77"/>
      <c r="E13" s="77"/>
      <c r="F13" s="77"/>
      <c r="G13" s="78"/>
      <c r="H13" s="29"/>
      <c r="I13" s="27"/>
      <c r="J13" s="42" t="s">
        <v>75</v>
      </c>
      <c r="K13" s="55">
        <v>1000</v>
      </c>
      <c r="L13" s="50" t="s">
        <v>12</v>
      </c>
      <c r="M13" s="184"/>
      <c r="N13" s="185"/>
      <c r="O13" s="7"/>
      <c r="P13" s="23">
        <f>K13</f>
        <v>1000</v>
      </c>
      <c r="Q13" s="8" t="s">
        <v>12</v>
      </c>
      <c r="R13" s="114"/>
      <c r="S13" s="110"/>
    </row>
    <row r="14" spans="1:19" ht="27.75" customHeight="1">
      <c r="A14" s="30"/>
      <c r="B14" s="105"/>
      <c r="C14" s="100"/>
      <c r="D14" s="79"/>
      <c r="E14" s="79"/>
      <c r="F14" s="79"/>
      <c r="G14" s="80"/>
      <c r="H14" s="29"/>
      <c r="I14" s="27"/>
      <c r="J14" s="42" t="s">
        <v>40</v>
      </c>
      <c r="K14" s="56">
        <v>1000</v>
      </c>
      <c r="L14" s="50" t="s">
        <v>12</v>
      </c>
      <c r="M14" s="184"/>
      <c r="N14" s="185"/>
      <c r="O14" s="7"/>
      <c r="P14" s="23">
        <f>K14</f>
        <v>1000</v>
      </c>
      <c r="Q14" s="8" t="s">
        <v>12</v>
      </c>
      <c r="R14" s="114"/>
      <c r="S14" s="110"/>
    </row>
    <row r="15" spans="1:19" ht="27.75" customHeight="1">
      <c r="A15" s="30"/>
      <c r="B15" s="105"/>
      <c r="C15" s="100"/>
      <c r="D15" s="90"/>
      <c r="E15" s="79"/>
      <c r="F15" s="79"/>
      <c r="G15" s="80"/>
      <c r="H15" s="40"/>
      <c r="I15" s="39"/>
      <c r="J15" s="64"/>
      <c r="K15" s="55"/>
      <c r="L15" s="123"/>
      <c r="M15" s="186"/>
      <c r="N15" s="187"/>
      <c r="O15" s="24"/>
      <c r="P15" s="124">
        <f>K15</f>
        <v>0</v>
      </c>
      <c r="Q15" s="12"/>
      <c r="R15" s="114"/>
      <c r="S15" s="110"/>
    </row>
    <row r="16" spans="1:19" ht="27.75" customHeight="1" thickBot="1">
      <c r="A16" s="30"/>
      <c r="B16" s="105"/>
      <c r="C16" s="101"/>
      <c r="D16" s="90"/>
      <c r="E16" s="79"/>
      <c r="F16" s="79"/>
      <c r="G16" s="80"/>
      <c r="H16" s="40"/>
      <c r="I16" s="39"/>
      <c r="J16" s="59"/>
      <c r="K16" s="16"/>
      <c r="L16" s="54"/>
      <c r="M16" s="120" t="s">
        <v>16</v>
      </c>
      <c r="N16" s="121"/>
      <c r="O16" s="16" t="s">
        <v>5</v>
      </c>
      <c r="P16" s="122">
        <f>SUM(P12:P15)</f>
        <v>3000</v>
      </c>
      <c r="Q16" s="45" t="s">
        <v>12</v>
      </c>
      <c r="R16" s="114"/>
      <c r="S16" s="110"/>
    </row>
    <row r="17" spans="1:19" ht="27.75" customHeight="1">
      <c r="A17" s="30"/>
      <c r="B17" s="105"/>
      <c r="C17" s="109"/>
      <c r="D17" s="90"/>
      <c r="E17" s="79"/>
      <c r="F17" s="79"/>
      <c r="G17" s="80"/>
      <c r="H17" s="93"/>
      <c r="I17" s="39"/>
      <c r="J17" s="60" t="s">
        <v>41</v>
      </c>
      <c r="K17" s="57">
        <v>1000</v>
      </c>
      <c r="L17" s="51" t="str">
        <f>IF(K17="","","円")</f>
        <v>円</v>
      </c>
      <c r="M17" s="71">
        <f>$H$24</f>
        <v>0</v>
      </c>
      <c r="N17" s="19" t="s">
        <v>6</v>
      </c>
      <c r="O17" s="13"/>
      <c r="P17" s="72">
        <f aca="true" t="shared" si="0" ref="P17:P22">IF(K17="","",K17*M17)</f>
        <v>0</v>
      </c>
      <c r="Q17" s="6" t="str">
        <f>IF(K17="","","円")</f>
        <v>円</v>
      </c>
      <c r="R17" s="114"/>
      <c r="S17" s="110"/>
    </row>
    <row r="18" spans="1:19" ht="27.75" customHeight="1" thickBot="1">
      <c r="A18" s="30"/>
      <c r="B18" s="106"/>
      <c r="C18" s="102"/>
      <c r="D18" s="88"/>
      <c r="E18" s="81"/>
      <c r="F18" s="81"/>
      <c r="G18" s="82"/>
      <c r="H18" s="68">
        <f>COUNTA(D12:G18)</f>
        <v>0</v>
      </c>
      <c r="I18" s="89">
        <f>IF(H18=0,"","人")</f>
      </c>
      <c r="J18" s="61" t="s">
        <v>55</v>
      </c>
      <c r="K18" s="58">
        <v>600</v>
      </c>
      <c r="L18" s="52" t="s">
        <v>48</v>
      </c>
      <c r="M18" s="65">
        <f>$H$24</f>
        <v>0</v>
      </c>
      <c r="N18" s="20" t="s">
        <v>7</v>
      </c>
      <c r="O18" s="14"/>
      <c r="P18" s="73">
        <f t="shared" si="0"/>
        <v>0</v>
      </c>
      <c r="Q18" s="8" t="str">
        <f>IF(K18="","","円")</f>
        <v>円</v>
      </c>
      <c r="R18" s="114"/>
      <c r="S18" s="110"/>
    </row>
    <row r="19" spans="1:19" ht="27.75" customHeight="1">
      <c r="A19" s="30"/>
      <c r="B19" s="107" t="s">
        <v>14</v>
      </c>
      <c r="C19" s="98"/>
      <c r="D19" s="75"/>
      <c r="E19" s="75"/>
      <c r="F19" s="75"/>
      <c r="G19" s="76"/>
      <c r="H19" s="37"/>
      <c r="I19" s="38"/>
      <c r="J19" s="61" t="s">
        <v>56</v>
      </c>
      <c r="K19" s="58">
        <v>600</v>
      </c>
      <c r="L19" s="52" t="s">
        <v>12</v>
      </c>
      <c r="M19" s="65">
        <f>$H$24</f>
        <v>0</v>
      </c>
      <c r="N19" s="20" t="s">
        <v>15</v>
      </c>
      <c r="O19" s="14"/>
      <c r="P19" s="73">
        <f t="shared" si="0"/>
        <v>0</v>
      </c>
      <c r="Q19" s="8" t="s">
        <v>12</v>
      </c>
      <c r="R19" s="114"/>
      <c r="S19" s="110"/>
    </row>
    <row r="20" spans="1:19" ht="27.75" customHeight="1">
      <c r="A20" s="30"/>
      <c r="B20" s="105"/>
      <c r="C20" s="101"/>
      <c r="D20" s="77"/>
      <c r="E20" s="77"/>
      <c r="F20" s="77"/>
      <c r="G20" s="78"/>
      <c r="H20" s="29"/>
      <c r="I20" s="27"/>
      <c r="J20" s="42" t="s">
        <v>73</v>
      </c>
      <c r="K20" s="58">
        <v>100</v>
      </c>
      <c r="L20" s="52" t="s">
        <v>12</v>
      </c>
      <c r="M20" s="65">
        <f>$H$24</f>
        <v>0</v>
      </c>
      <c r="N20" s="20" t="s">
        <v>15</v>
      </c>
      <c r="O20" s="14"/>
      <c r="P20" s="73">
        <f t="shared" si="0"/>
        <v>0</v>
      </c>
      <c r="Q20" s="8" t="s">
        <v>12</v>
      </c>
      <c r="R20" s="114"/>
      <c r="S20" s="110"/>
    </row>
    <row r="21" spans="1:19" ht="27.75" customHeight="1">
      <c r="A21" s="30"/>
      <c r="B21" s="105"/>
      <c r="C21" s="101"/>
      <c r="D21" s="77"/>
      <c r="E21" s="77"/>
      <c r="F21" s="77"/>
      <c r="G21" s="78"/>
      <c r="H21" s="29"/>
      <c r="I21" s="27"/>
      <c r="J21" s="62"/>
      <c r="K21" s="53"/>
      <c r="L21" s="53"/>
      <c r="M21" s="28"/>
      <c r="N21" s="20"/>
      <c r="O21" s="15"/>
      <c r="P21" s="73">
        <f t="shared" si="0"/>
      </c>
      <c r="Q21" s="8"/>
      <c r="R21" s="114"/>
      <c r="S21" s="110"/>
    </row>
    <row r="22" spans="1:19" ht="27.75" customHeight="1">
      <c r="A22" s="30"/>
      <c r="B22" s="105"/>
      <c r="C22" s="101"/>
      <c r="D22" s="77"/>
      <c r="E22" s="77"/>
      <c r="F22" s="77"/>
      <c r="G22" s="78"/>
      <c r="H22" s="29"/>
      <c r="I22" s="27"/>
      <c r="J22" s="62"/>
      <c r="K22" s="53"/>
      <c r="L22" s="53"/>
      <c r="M22" s="28"/>
      <c r="N22" s="20"/>
      <c r="O22" s="15"/>
      <c r="P22" s="73">
        <f t="shared" si="0"/>
      </c>
      <c r="Q22" s="8"/>
      <c r="R22" s="114"/>
      <c r="S22" s="110"/>
    </row>
    <row r="23" spans="1:18" ht="27.75" customHeight="1" thickBot="1">
      <c r="A23" s="30"/>
      <c r="B23" s="108"/>
      <c r="C23" s="103"/>
      <c r="D23" s="91"/>
      <c r="E23" s="91"/>
      <c r="F23" s="91"/>
      <c r="G23" s="92"/>
      <c r="H23" s="68">
        <f>COUNTA(D19:G23)</f>
        <v>0</v>
      </c>
      <c r="I23" s="89">
        <f>IF(H23=0,"","人")</f>
      </c>
      <c r="J23" s="63"/>
      <c r="K23" s="53"/>
      <c r="L23" s="53"/>
      <c r="M23" s="14" t="s">
        <v>16</v>
      </c>
      <c r="N23" s="20"/>
      <c r="O23" s="9" t="s">
        <v>9</v>
      </c>
      <c r="P23" s="74">
        <f>SUM(P17:P22)</f>
        <v>0</v>
      </c>
      <c r="Q23" s="8" t="s">
        <v>10</v>
      </c>
      <c r="R23" s="33"/>
    </row>
    <row r="24" spans="1:18" ht="27.75" customHeight="1" thickBot="1">
      <c r="A24" s="30"/>
      <c r="B24" s="188" t="s">
        <v>45</v>
      </c>
      <c r="C24" s="189"/>
      <c r="D24" s="189"/>
      <c r="E24" s="189"/>
      <c r="F24" s="189"/>
      <c r="G24" s="190"/>
      <c r="H24" s="69">
        <f>SUM(H18,H23)</f>
        <v>0</v>
      </c>
      <c r="I24" s="67" t="s">
        <v>15</v>
      </c>
      <c r="J24" s="94" t="s">
        <v>17</v>
      </c>
      <c r="K24" s="44"/>
      <c r="L24" s="44"/>
      <c r="M24" s="191" t="s">
        <v>18</v>
      </c>
      <c r="N24" s="192"/>
      <c r="O24" s="10" t="s">
        <v>9</v>
      </c>
      <c r="P24" s="70">
        <f>IF(H24=0,0,P16+P23)</f>
        <v>0</v>
      </c>
      <c r="Q24" s="11" t="s">
        <v>10</v>
      </c>
      <c r="R24" s="33"/>
    </row>
    <row r="25" spans="1:18" ht="16.5">
      <c r="A25" s="30"/>
      <c r="B25" s="35"/>
      <c r="C25" s="35"/>
      <c r="D25" s="31"/>
      <c r="E25" s="31"/>
      <c r="F25" s="31"/>
      <c r="G25" s="31"/>
      <c r="H25" s="31"/>
      <c r="I25" s="32"/>
      <c r="J25" s="111"/>
      <c r="K25" s="112"/>
      <c r="L25" s="112"/>
      <c r="M25" s="113"/>
      <c r="N25" s="113"/>
      <c r="O25" s="112"/>
      <c r="P25" s="34"/>
      <c r="Q25" s="114"/>
      <c r="R25" s="33"/>
    </row>
    <row r="26" spans="1:18" ht="16.5">
      <c r="A26" s="30"/>
      <c r="B26" s="35"/>
      <c r="C26" s="35"/>
      <c r="D26" s="31"/>
      <c r="E26" s="31"/>
      <c r="F26" s="31"/>
      <c r="G26" s="31"/>
      <c r="H26" s="36"/>
      <c r="I26" s="32"/>
      <c r="J26" s="31"/>
      <c r="K26" s="31"/>
      <c r="L26" s="31"/>
      <c r="M26" s="33"/>
      <c r="N26" s="31"/>
      <c r="O26" s="31"/>
      <c r="P26" s="34"/>
      <c r="Q26" s="33"/>
      <c r="R26" s="33"/>
    </row>
    <row r="27" spans="1:18" ht="16.5">
      <c r="A27" s="30"/>
      <c r="B27" s="35"/>
      <c r="C27" s="35"/>
      <c r="D27" s="31"/>
      <c r="E27" s="31"/>
      <c r="F27" s="31"/>
      <c r="G27" s="31"/>
      <c r="H27" s="36"/>
      <c r="I27" s="32"/>
      <c r="J27" s="31"/>
      <c r="K27" s="31"/>
      <c r="L27" s="31"/>
      <c r="M27" s="33"/>
      <c r="N27" s="31"/>
      <c r="O27" s="31"/>
      <c r="P27" s="34"/>
      <c r="Q27" s="33"/>
      <c r="R27" s="33"/>
    </row>
    <row r="28" spans="1:18" ht="16.5">
      <c r="A28" s="30"/>
      <c r="B28" s="35"/>
      <c r="C28" s="35"/>
      <c r="D28" s="31"/>
      <c r="E28" s="31"/>
      <c r="F28" s="31"/>
      <c r="G28" s="31"/>
      <c r="H28" s="36"/>
      <c r="I28" s="32"/>
      <c r="J28" s="31"/>
      <c r="K28" s="31"/>
      <c r="L28" s="31"/>
      <c r="M28" s="33"/>
      <c r="N28" s="31"/>
      <c r="O28" s="31"/>
      <c r="P28" s="34"/>
      <c r="Q28" s="33"/>
      <c r="R28" s="33"/>
    </row>
    <row r="29" spans="1:18" ht="16.5">
      <c r="A29" s="30"/>
      <c r="B29" s="35"/>
      <c r="C29" s="35"/>
      <c r="D29" s="31"/>
      <c r="E29" s="31"/>
      <c r="F29" s="31"/>
      <c r="G29" s="31"/>
      <c r="H29" s="36"/>
      <c r="I29" s="32"/>
      <c r="J29" s="31"/>
      <c r="K29" s="31"/>
      <c r="L29" s="31"/>
      <c r="M29" s="33"/>
      <c r="N29" s="31"/>
      <c r="O29" s="31"/>
      <c r="P29" s="34"/>
      <c r="Q29" s="33"/>
      <c r="R29" s="33"/>
    </row>
    <row r="30" spans="1:18" ht="16.5">
      <c r="A30" s="30"/>
      <c r="B30" s="35"/>
      <c r="C30" s="35"/>
      <c r="D30" s="31"/>
      <c r="E30" s="31"/>
      <c r="F30" s="31"/>
      <c r="G30" s="31"/>
      <c r="H30" s="36"/>
      <c r="I30" s="32"/>
      <c r="J30" s="31"/>
      <c r="K30" s="31"/>
      <c r="L30" s="31"/>
      <c r="M30" s="33"/>
      <c r="N30" s="31"/>
      <c r="O30" s="31"/>
      <c r="P30" s="34"/>
      <c r="Q30" s="33"/>
      <c r="R30" s="33"/>
    </row>
    <row r="31" spans="1:18" ht="17.25" customHeight="1">
      <c r="A31" s="30"/>
      <c r="B31" s="196" t="s">
        <v>65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34"/>
      <c r="Q31" s="33"/>
      <c r="R31" s="33"/>
    </row>
    <row r="32" spans="1:18" ht="17.25" customHeight="1">
      <c r="A32" s="160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62"/>
      <c r="Q32" s="161"/>
      <c r="R32" s="161"/>
    </row>
    <row r="33" spans="1:18" ht="30" customHeight="1" thickBot="1">
      <c r="A33" s="30"/>
      <c r="B33" s="35"/>
      <c r="C33" s="35"/>
      <c r="D33" s="31"/>
      <c r="E33" s="31"/>
      <c r="F33" s="31"/>
      <c r="G33" s="31"/>
      <c r="H33" s="36"/>
      <c r="I33" s="32"/>
      <c r="J33" s="31"/>
      <c r="K33" s="31"/>
      <c r="L33" s="31"/>
      <c r="M33" s="33"/>
      <c r="N33" s="31"/>
      <c r="O33" s="31"/>
      <c r="P33" s="34"/>
      <c r="Q33" s="33"/>
      <c r="R33" s="33"/>
    </row>
    <row r="34" spans="1:18" ht="25.5">
      <c r="A34" s="199" t="s">
        <v>66</v>
      </c>
      <c r="B34" s="200"/>
      <c r="C34" s="200"/>
      <c r="D34" s="200"/>
      <c r="E34" s="200"/>
      <c r="F34" s="200"/>
      <c r="G34" s="200"/>
      <c r="H34" s="201"/>
      <c r="I34" s="202" t="s">
        <v>67</v>
      </c>
      <c r="J34" s="203"/>
      <c r="K34" s="203"/>
      <c r="L34" s="203"/>
      <c r="M34" s="203"/>
      <c r="N34" s="203"/>
      <c r="O34" s="203"/>
      <c r="P34" s="203"/>
      <c r="Q34" s="203"/>
      <c r="R34" s="204"/>
    </row>
    <row r="35" spans="1:18" ht="16.5">
      <c r="A35" s="127"/>
      <c r="B35" s="35"/>
      <c r="C35" s="35"/>
      <c r="D35" s="31"/>
      <c r="E35" s="31"/>
      <c r="F35" s="31"/>
      <c r="G35" s="31"/>
      <c r="H35" s="36"/>
      <c r="I35" s="127"/>
      <c r="J35" s="35"/>
      <c r="K35" s="35"/>
      <c r="L35" s="31"/>
      <c r="M35" s="31"/>
      <c r="N35" s="31"/>
      <c r="O35" s="31"/>
      <c r="P35" s="36"/>
      <c r="Q35" s="36"/>
      <c r="R35" s="128"/>
    </row>
    <row r="36" spans="1:18" ht="39.75" customHeight="1">
      <c r="A36" s="127"/>
      <c r="B36" s="35"/>
      <c r="C36" s="35"/>
      <c r="D36" s="31"/>
      <c r="E36" s="31"/>
      <c r="F36" s="31"/>
      <c r="G36" s="31"/>
      <c r="H36" s="36"/>
      <c r="I36" s="127"/>
      <c r="J36" s="35"/>
      <c r="K36" s="35"/>
      <c r="L36" s="31"/>
      <c r="M36" s="31"/>
      <c r="N36" s="31"/>
      <c r="O36" s="31"/>
      <c r="P36" s="36"/>
      <c r="Q36" s="36"/>
      <c r="R36" s="128"/>
    </row>
    <row r="37" spans="1:18" ht="30">
      <c r="A37" s="127"/>
      <c r="B37" s="205">
        <f>D9</f>
        <v>0</v>
      </c>
      <c r="C37" s="205"/>
      <c r="D37" s="205"/>
      <c r="E37" s="119" t="s">
        <v>57</v>
      </c>
      <c r="F37" s="119" t="s">
        <v>58</v>
      </c>
      <c r="G37" s="31"/>
      <c r="H37" s="36"/>
      <c r="I37" s="127"/>
      <c r="J37" s="136">
        <f>D9</f>
        <v>0</v>
      </c>
      <c r="K37" s="206" t="s">
        <v>57</v>
      </c>
      <c r="L37" s="206"/>
      <c r="M37" s="119" t="s">
        <v>58</v>
      </c>
      <c r="N37" s="119"/>
      <c r="O37" s="31"/>
      <c r="P37" s="36"/>
      <c r="Q37" s="36"/>
      <c r="R37" s="128"/>
    </row>
    <row r="38" spans="1:18" ht="24.75" customHeight="1">
      <c r="A38" s="127"/>
      <c r="B38" s="35"/>
      <c r="C38" s="35"/>
      <c r="D38" s="31"/>
      <c r="E38" s="31"/>
      <c r="F38" s="31"/>
      <c r="G38" s="31"/>
      <c r="H38" s="36"/>
      <c r="I38" s="127"/>
      <c r="J38" s="35"/>
      <c r="K38" s="35"/>
      <c r="L38" s="31"/>
      <c r="M38" s="31"/>
      <c r="N38" s="31"/>
      <c r="O38" s="31"/>
      <c r="P38" s="36"/>
      <c r="Q38" s="36"/>
      <c r="R38" s="128"/>
    </row>
    <row r="39" spans="1:18" ht="30" customHeight="1">
      <c r="A39" s="127"/>
      <c r="B39" s="207" t="s">
        <v>60</v>
      </c>
      <c r="C39" s="208"/>
      <c r="D39" s="208"/>
      <c r="E39" s="208"/>
      <c r="F39" s="209" t="s">
        <v>61</v>
      </c>
      <c r="G39" s="210"/>
      <c r="I39" s="127"/>
      <c r="J39" s="145" t="s">
        <v>62</v>
      </c>
      <c r="K39" s="211" t="s">
        <v>63</v>
      </c>
      <c r="L39" s="211"/>
      <c r="M39" s="212" t="s">
        <v>64</v>
      </c>
      <c r="N39" s="212"/>
      <c r="O39" s="212"/>
      <c r="P39" s="211" t="s">
        <v>61</v>
      </c>
      <c r="Q39" s="214"/>
      <c r="R39" s="128"/>
    </row>
    <row r="40" spans="1:18" ht="30" customHeight="1">
      <c r="A40" s="127"/>
      <c r="B40" s="215" t="str">
        <f>J12</f>
        <v>登山部報63号代金（1校あたり１冊）</v>
      </c>
      <c r="C40" s="216"/>
      <c r="D40" s="216"/>
      <c r="E40" s="216"/>
      <c r="F40" s="139">
        <f>IF(P12=0,"",P12)</f>
        <v>1000</v>
      </c>
      <c r="G40" s="137" t="s">
        <v>12</v>
      </c>
      <c r="I40" s="127"/>
      <c r="J40" s="144" t="str">
        <f>J17</f>
        <v>大会参加料（1人あたり）　</v>
      </c>
      <c r="K40" s="146">
        <f>IF(K17=0,"",K17)</f>
        <v>1000</v>
      </c>
      <c r="L40" s="149" t="s">
        <v>12</v>
      </c>
      <c r="M40" s="151">
        <f>M17</f>
        <v>0</v>
      </c>
      <c r="N40" s="217" t="s">
        <v>15</v>
      </c>
      <c r="O40" s="218"/>
      <c r="P40" s="154">
        <f>IF(P17=0,"",P17)</f>
      </c>
      <c r="Q40" s="157" t="s">
        <v>12</v>
      </c>
      <c r="R40" s="128"/>
    </row>
    <row r="41" spans="1:18" ht="30" customHeight="1">
      <c r="A41" s="127"/>
      <c r="B41" s="219" t="str">
        <f>J13</f>
        <v>全国高体連登山部加盟校分担金（1校あたり）</v>
      </c>
      <c r="C41" s="220"/>
      <c r="D41" s="220"/>
      <c r="E41" s="220"/>
      <c r="F41" s="140">
        <f>IF(P13=0,"",P13)</f>
        <v>1000</v>
      </c>
      <c r="G41" s="133" t="s">
        <v>12</v>
      </c>
      <c r="I41" s="127"/>
      <c r="J41" s="142" t="str">
        <f>J18</f>
        <v>幕営料1日目（1人600円）　　　　　　　</v>
      </c>
      <c r="K41" s="147">
        <f>IF(K18=0,"",K18)</f>
        <v>600</v>
      </c>
      <c r="L41" s="132" t="s">
        <v>12</v>
      </c>
      <c r="M41" s="152">
        <f>M18</f>
        <v>0</v>
      </c>
      <c r="N41" s="221" t="s">
        <v>15</v>
      </c>
      <c r="O41" s="222"/>
      <c r="P41" s="155">
        <f>IF(P18=0,"",P18)</f>
      </c>
      <c r="Q41" s="158" t="s">
        <v>12</v>
      </c>
      <c r="R41" s="128"/>
    </row>
    <row r="42" spans="1:18" ht="30" customHeight="1">
      <c r="A42" s="127"/>
      <c r="B42" s="219" t="str">
        <f>J14</f>
        <v>長野県山岳協会分担金（1校あたり）</v>
      </c>
      <c r="C42" s="220"/>
      <c r="D42" s="220"/>
      <c r="E42" s="220"/>
      <c r="F42" s="140">
        <f>IF(P14=0,"",P14)</f>
        <v>1000</v>
      </c>
      <c r="G42" s="134" t="s">
        <v>12</v>
      </c>
      <c r="I42" s="127"/>
      <c r="J42" s="142" t="str">
        <f>J19</f>
        <v>幕営料2日目（1人600円）</v>
      </c>
      <c r="K42" s="147">
        <f>IF(K19=0,"",K19)</f>
        <v>600</v>
      </c>
      <c r="L42" s="132" t="s">
        <v>12</v>
      </c>
      <c r="M42" s="152">
        <f>M19</f>
        <v>0</v>
      </c>
      <c r="N42" s="221" t="s">
        <v>15</v>
      </c>
      <c r="O42" s="222"/>
      <c r="P42" s="155">
        <f>IF(P19=0,"",P19)</f>
      </c>
      <c r="Q42" s="158" t="s">
        <v>12</v>
      </c>
      <c r="R42" s="128"/>
    </row>
    <row r="43" spans="1:18" ht="30" customHeight="1">
      <c r="A43" s="127"/>
      <c r="B43" s="227">
        <f>J15</f>
        <v>0</v>
      </c>
      <c r="C43" s="228"/>
      <c r="D43" s="228"/>
      <c r="E43" s="228"/>
      <c r="F43" s="140">
        <f>IF(P15=0,"",P15)</f>
      </c>
      <c r="G43" s="134" t="s">
        <v>12</v>
      </c>
      <c r="I43" s="127"/>
      <c r="J43" s="142" t="str">
        <f>J20</f>
        <v>環境整備費（1人100円）</v>
      </c>
      <c r="K43" s="147">
        <f>IF(K20=0,"",K20)</f>
        <v>100</v>
      </c>
      <c r="L43" s="132" t="s">
        <v>12</v>
      </c>
      <c r="M43" s="152">
        <f>M20</f>
        <v>0</v>
      </c>
      <c r="N43" s="221" t="s">
        <v>15</v>
      </c>
      <c r="O43" s="222"/>
      <c r="P43" s="155">
        <f>IF(P20=0,"",P20)</f>
      </c>
      <c r="Q43" s="158" t="s">
        <v>12</v>
      </c>
      <c r="R43" s="128"/>
    </row>
    <row r="44" spans="1:18" ht="30" customHeight="1">
      <c r="A44" s="127"/>
      <c r="B44" s="229"/>
      <c r="C44" s="230"/>
      <c r="D44" s="230"/>
      <c r="E44" s="230"/>
      <c r="F44" s="141"/>
      <c r="G44" s="135"/>
      <c r="I44" s="127"/>
      <c r="J44" s="143">
        <f>J21</f>
        <v>0</v>
      </c>
      <c r="K44" s="148">
        <f>IF(K21=0,"",K21)</f>
      </c>
      <c r="L44" s="150" t="s">
        <v>12</v>
      </c>
      <c r="M44" s="153">
        <f>M21</f>
        <v>0</v>
      </c>
      <c r="N44" s="231" t="s">
        <v>15</v>
      </c>
      <c r="O44" s="232"/>
      <c r="P44" s="156">
        <f>IF(P21=0,"",P21)</f>
      </c>
      <c r="Q44" s="159" t="s">
        <v>12</v>
      </c>
      <c r="R44" s="128"/>
    </row>
    <row r="45" spans="1:18" ht="16.5">
      <c r="A45" s="127"/>
      <c r="B45" s="35"/>
      <c r="C45" s="35"/>
      <c r="D45" s="31"/>
      <c r="E45" s="31"/>
      <c r="F45" s="31"/>
      <c r="G45" s="31"/>
      <c r="H45" s="36"/>
      <c r="I45" s="127"/>
      <c r="J45" s="35"/>
      <c r="K45" s="138"/>
      <c r="L45" s="31"/>
      <c r="M45" s="31"/>
      <c r="N45" s="31"/>
      <c r="O45" s="31"/>
      <c r="P45" s="36"/>
      <c r="Q45" s="36"/>
      <c r="R45" s="128"/>
    </row>
    <row r="46" spans="1:18" ht="39.75" customHeight="1">
      <c r="A46" s="127"/>
      <c r="B46" s="233" t="s">
        <v>59</v>
      </c>
      <c r="C46" s="233"/>
      <c r="D46" s="213">
        <f>P16</f>
        <v>3000</v>
      </c>
      <c r="E46" s="234"/>
      <c r="F46" s="234"/>
      <c r="G46" s="125" t="s">
        <v>12</v>
      </c>
      <c r="H46" s="36"/>
      <c r="I46" s="127"/>
      <c r="J46" s="118" t="s">
        <v>59</v>
      </c>
      <c r="K46" s="213">
        <f>P23</f>
        <v>0</v>
      </c>
      <c r="L46" s="213"/>
      <c r="M46" s="213"/>
      <c r="N46" s="213"/>
      <c r="O46" s="213"/>
      <c r="P46" s="213"/>
      <c r="Q46" s="223" t="s">
        <v>12</v>
      </c>
      <c r="R46" s="224"/>
    </row>
    <row r="47" spans="1:18" ht="16.5">
      <c r="A47" s="127"/>
      <c r="B47" s="35"/>
      <c r="C47" s="35"/>
      <c r="D47" s="31"/>
      <c r="E47" s="31"/>
      <c r="F47" s="31"/>
      <c r="G47" s="31"/>
      <c r="H47" s="36"/>
      <c r="I47" s="127"/>
      <c r="J47" s="35"/>
      <c r="K47" s="35"/>
      <c r="L47" s="31"/>
      <c r="M47" s="31"/>
      <c r="N47" s="31"/>
      <c r="O47" s="31"/>
      <c r="P47" s="36"/>
      <c r="Q47" s="36"/>
      <c r="R47" s="128"/>
    </row>
    <row r="48" spans="1:18" ht="49.5" customHeight="1">
      <c r="A48" s="127"/>
      <c r="B48" s="225" t="str">
        <f>"但し　"&amp;$B$1&amp;$J$1&amp;"学校徴収金として"&amp;"　　　上記正に領収いたしました。"</f>
        <v>但し　2019年度長野県高等学校総合体育大会第48回登山大会　学校徴収金として　　　上記正に領収いたしました。</v>
      </c>
      <c r="C48" s="225"/>
      <c r="D48" s="225"/>
      <c r="E48" s="225"/>
      <c r="F48" s="225"/>
      <c r="G48" s="225"/>
      <c r="H48" s="225"/>
      <c r="I48" s="127"/>
      <c r="J48" s="225" t="str">
        <f>"但し　"&amp;$B$1&amp;$J$1&amp;"生徒大会参加費及び幕営料として"&amp;"　　　上記正に領収いたしました。"</f>
        <v>但し　2019年度長野県高等学校総合体育大会第48回登山大会　生徒大会参加費及び幕営料として　　　上記正に領収いたしました。</v>
      </c>
      <c r="K48" s="225"/>
      <c r="L48" s="225"/>
      <c r="M48" s="225"/>
      <c r="N48" s="225"/>
      <c r="O48" s="225"/>
      <c r="P48" s="225"/>
      <c r="Q48" s="126"/>
      <c r="R48" s="128"/>
    </row>
    <row r="49" spans="1:18" ht="30" customHeight="1">
      <c r="A49" s="127"/>
      <c r="B49" s="226" t="s">
        <v>71</v>
      </c>
      <c r="C49" s="226"/>
      <c r="D49" s="226"/>
      <c r="E49" s="226"/>
      <c r="F49" s="226"/>
      <c r="G49" s="226"/>
      <c r="H49" s="226"/>
      <c r="I49" s="127"/>
      <c r="J49" s="226" t="str">
        <f>B49</f>
        <v>令和元年５月３０日　
　　　　　　　　　　　長野県高体連登山専門部
　　　　　　　　　　　　　　　　　　　　専門委員長　福島　伸一　　　　印</v>
      </c>
      <c r="K49" s="226"/>
      <c r="L49" s="226"/>
      <c r="M49" s="226"/>
      <c r="N49" s="226"/>
      <c r="O49" s="226"/>
      <c r="P49" s="226"/>
      <c r="Q49" s="226"/>
      <c r="R49" s="128"/>
    </row>
    <row r="50" spans="1:18" ht="30" customHeight="1">
      <c r="A50" s="127"/>
      <c r="B50" s="226"/>
      <c r="C50" s="226"/>
      <c r="D50" s="226"/>
      <c r="E50" s="226"/>
      <c r="F50" s="226"/>
      <c r="G50" s="226"/>
      <c r="H50" s="226"/>
      <c r="I50" s="127"/>
      <c r="J50" s="226"/>
      <c r="K50" s="226"/>
      <c r="L50" s="226"/>
      <c r="M50" s="226"/>
      <c r="N50" s="226"/>
      <c r="O50" s="226"/>
      <c r="P50" s="226"/>
      <c r="Q50" s="226"/>
      <c r="R50" s="128"/>
    </row>
    <row r="51" spans="1:18" ht="16.5" thickBot="1">
      <c r="A51" s="96"/>
      <c r="B51" s="129"/>
      <c r="C51" s="129"/>
      <c r="D51" s="130"/>
      <c r="E51" s="130"/>
      <c r="F51" s="130"/>
      <c r="G51" s="130"/>
      <c r="H51" s="131"/>
      <c r="I51" s="96"/>
      <c r="J51" s="129"/>
      <c r="K51" s="129"/>
      <c r="L51" s="130"/>
      <c r="M51" s="130"/>
      <c r="N51" s="130"/>
      <c r="O51" s="130"/>
      <c r="P51" s="131"/>
      <c r="Q51" s="131"/>
      <c r="R51" s="67"/>
    </row>
    <row r="52" spans="1:18" ht="16.5">
      <c r="A52" s="30"/>
      <c r="B52" s="35"/>
      <c r="C52" s="35"/>
      <c r="D52" s="31"/>
      <c r="E52" s="31"/>
      <c r="F52" s="31"/>
      <c r="G52" s="31"/>
      <c r="H52" s="36"/>
      <c r="I52" s="32"/>
      <c r="J52" s="31"/>
      <c r="K52" s="31"/>
      <c r="L52" s="31"/>
      <c r="M52" s="33"/>
      <c r="N52" s="31"/>
      <c r="O52" s="31"/>
      <c r="P52" s="34"/>
      <c r="Q52" s="33"/>
      <c r="R52" s="33"/>
    </row>
    <row r="59" spans="3:8" ht="12.75">
      <c r="C59" t="s">
        <v>32</v>
      </c>
      <c r="D59" t="s">
        <v>33</v>
      </c>
      <c r="E59" t="s">
        <v>35</v>
      </c>
      <c r="F59" t="s">
        <v>38</v>
      </c>
      <c r="G59" s="1" t="s">
        <v>54</v>
      </c>
      <c r="H59" s="1" t="s">
        <v>34</v>
      </c>
    </row>
    <row r="60" spans="3:7" ht="12.75">
      <c r="C60" t="s">
        <v>34</v>
      </c>
      <c r="D60" t="s">
        <v>34</v>
      </c>
      <c r="E60" t="s">
        <v>34</v>
      </c>
      <c r="F60" t="s">
        <v>34</v>
      </c>
      <c r="G60" s="1" t="s">
        <v>34</v>
      </c>
    </row>
  </sheetData>
  <sheetProtection password="CAEB" sheet="1"/>
  <protectedRanges>
    <protectedRange sqref="C12:C23" name="範囲1"/>
  </protectedRanges>
  <mergeCells count="45">
    <mergeCell ref="B48:H48"/>
    <mergeCell ref="J48:P48"/>
    <mergeCell ref="B49:H50"/>
    <mergeCell ref="J49:Q50"/>
    <mergeCell ref="B43:E43"/>
    <mergeCell ref="N43:O43"/>
    <mergeCell ref="B44:E44"/>
    <mergeCell ref="N44:O44"/>
    <mergeCell ref="B46:C46"/>
    <mergeCell ref="D46:F46"/>
    <mergeCell ref="K46:P46"/>
    <mergeCell ref="P39:Q39"/>
    <mergeCell ref="B40:E40"/>
    <mergeCell ref="N40:O40"/>
    <mergeCell ref="B41:E41"/>
    <mergeCell ref="N41:O41"/>
    <mergeCell ref="B42:E42"/>
    <mergeCell ref="N42:O42"/>
    <mergeCell ref="Q46:R46"/>
    <mergeCell ref="B31:O32"/>
    <mergeCell ref="A34:H34"/>
    <mergeCell ref="I34:R34"/>
    <mergeCell ref="B37:D37"/>
    <mergeCell ref="K37:L37"/>
    <mergeCell ref="B39:E39"/>
    <mergeCell ref="F39:G39"/>
    <mergeCell ref="K39:L39"/>
    <mergeCell ref="M39:O39"/>
    <mergeCell ref="M11:N11"/>
    <mergeCell ref="O11:Q11"/>
    <mergeCell ref="M12:N12"/>
    <mergeCell ref="M13:N13"/>
    <mergeCell ref="M15:N15"/>
    <mergeCell ref="B24:G24"/>
    <mergeCell ref="M24:N24"/>
    <mergeCell ref="M14:N14"/>
    <mergeCell ref="B11:G11"/>
    <mergeCell ref="H11:I11"/>
    <mergeCell ref="B1:I2"/>
    <mergeCell ref="J1:J2"/>
    <mergeCell ref="K1:Q2"/>
    <mergeCell ref="J3:Q3"/>
    <mergeCell ref="B9:B10"/>
    <mergeCell ref="D9:E10"/>
    <mergeCell ref="F9:I10"/>
  </mergeCells>
  <dataValidations count="6">
    <dataValidation type="list" allowBlank="1" showInputMessage="1" showErrorMessage="1" sqref="C23 C17:C18">
      <formula1>$H$59</formula1>
    </dataValidation>
    <dataValidation type="list" allowBlank="1" showInputMessage="1" showErrorMessage="1" sqref="C13 C20:C21">
      <formula1>$D$59:$D$60</formula1>
    </dataValidation>
    <dataValidation type="list" allowBlank="1" showInputMessage="1" showErrorMessage="1" sqref="C16">
      <formula1>$G$59:$G$60</formula1>
    </dataValidation>
    <dataValidation type="list" allowBlank="1" showInputMessage="1" showErrorMessage="1" sqref="C12 C19">
      <formula1>$C$59:$C$60</formula1>
    </dataValidation>
    <dataValidation type="list" allowBlank="1" showInputMessage="1" showErrorMessage="1" sqref="C14 C22">
      <formula1>$E$59:$E$60</formula1>
    </dataValidation>
    <dataValidation type="list" allowBlank="1" showInputMessage="1" showErrorMessage="1" sqref="C15">
      <formula1>$F$59:$F$4560</formula1>
    </dataValidation>
  </dataValidation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scale="59" r:id="rId1"/>
  <rowBreaks count="1" manualBreakCount="1">
    <brk id="5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0"/>
  <sheetViews>
    <sheetView showZeros="0" view="pageBreakPreview" zoomScale="80" zoomScaleSheetLayoutView="80" zoomScalePageLayoutView="0" workbookViewId="0" topLeftCell="A1">
      <selection activeCell="J15" sqref="J15"/>
    </sheetView>
  </sheetViews>
  <sheetFormatPr defaultColWidth="9.00390625" defaultRowHeight="13.5"/>
  <cols>
    <col min="1" max="1" width="3.125" style="18" customWidth="1"/>
    <col min="2" max="2" width="10.625" style="1" customWidth="1"/>
    <col min="3" max="7" width="11.75390625" style="1" customWidth="1"/>
    <col min="8" max="8" width="6.625" style="1" customWidth="1"/>
    <col min="9" max="9" width="3.75390625" style="25" customWidth="1"/>
    <col min="10" max="10" width="35.625" style="1" customWidth="1"/>
    <col min="11" max="11" width="8.75390625" style="1" customWidth="1"/>
    <col min="12" max="12" width="3.75390625" style="1" customWidth="1"/>
    <col min="13" max="13" width="4.625" style="1" customWidth="1"/>
    <col min="14" max="14" width="2.375" style="1" customWidth="1"/>
    <col min="15" max="15" width="2.125" style="1" customWidth="1"/>
    <col min="16" max="16" width="10.625" style="22" customWidth="1"/>
    <col min="17" max="17" width="3.75390625" style="1" bestFit="1" customWidth="1"/>
    <col min="18" max="18" width="2.50390625" style="1" customWidth="1"/>
    <col min="19" max="16384" width="9.00390625" style="1" customWidth="1"/>
  </cols>
  <sheetData>
    <row r="1" spans="1:19" s="2" customFormat="1" ht="30" customHeight="1">
      <c r="A1" s="17"/>
      <c r="B1" s="165" t="s">
        <v>69</v>
      </c>
      <c r="C1" s="165"/>
      <c r="D1" s="165"/>
      <c r="E1" s="165"/>
      <c r="F1" s="165"/>
      <c r="G1" s="165"/>
      <c r="H1" s="165"/>
      <c r="I1" s="165"/>
      <c r="J1" s="165" t="s">
        <v>70</v>
      </c>
      <c r="K1" s="166" t="s">
        <v>68</v>
      </c>
      <c r="L1" s="167"/>
      <c r="M1" s="167"/>
      <c r="N1" s="167"/>
      <c r="O1" s="167"/>
      <c r="P1" s="167"/>
      <c r="Q1" s="167"/>
      <c r="R1" s="163"/>
      <c r="S1" s="163"/>
    </row>
    <row r="2" spans="1:19" s="2" customFormat="1" ht="30" customHeight="1">
      <c r="A2" s="17"/>
      <c r="B2" s="165"/>
      <c r="C2" s="165"/>
      <c r="D2" s="165"/>
      <c r="E2" s="165"/>
      <c r="F2" s="165"/>
      <c r="G2" s="165"/>
      <c r="H2" s="165"/>
      <c r="I2" s="165"/>
      <c r="J2" s="165"/>
      <c r="K2" s="167"/>
      <c r="L2" s="167"/>
      <c r="M2" s="167"/>
      <c r="N2" s="167"/>
      <c r="O2" s="167"/>
      <c r="P2" s="167"/>
      <c r="Q2" s="167"/>
      <c r="R2" s="163"/>
      <c r="S2" s="163"/>
    </row>
    <row r="3" spans="10:19" ht="27" customHeight="1">
      <c r="J3" s="168" t="s">
        <v>49</v>
      </c>
      <c r="K3" s="168"/>
      <c r="L3" s="168"/>
      <c r="M3" s="168"/>
      <c r="N3" s="168"/>
      <c r="O3" s="168"/>
      <c r="P3" s="168"/>
      <c r="Q3" s="168"/>
      <c r="R3" s="110"/>
      <c r="S3" s="110"/>
    </row>
    <row r="4" spans="8:19" ht="24" customHeight="1">
      <c r="H4" s="3"/>
      <c r="I4" s="26"/>
      <c r="J4" s="97"/>
      <c r="K4" s="2"/>
      <c r="L4" s="2"/>
      <c r="M4" s="2"/>
      <c r="N4" s="2"/>
      <c r="O4" s="2"/>
      <c r="P4" s="21"/>
      <c r="Q4" s="2"/>
      <c r="R4" s="30"/>
      <c r="S4" s="110"/>
    </row>
    <row r="5" spans="2:19" ht="24" customHeight="1">
      <c r="B5" s="83" t="s">
        <v>47</v>
      </c>
      <c r="C5" s="83"/>
      <c r="D5" s="84"/>
      <c r="E5" s="84"/>
      <c r="F5" s="84"/>
      <c r="G5" s="84"/>
      <c r="H5" s="3"/>
      <c r="I5" s="26"/>
      <c r="J5" s="97"/>
      <c r="K5" s="2"/>
      <c r="L5" s="2"/>
      <c r="M5" s="2"/>
      <c r="N5" s="2"/>
      <c r="O5" s="2"/>
      <c r="P5" s="21"/>
      <c r="Q5" s="2"/>
      <c r="R5" s="30"/>
      <c r="S5" s="110"/>
    </row>
    <row r="6" spans="2:19" ht="24" customHeight="1">
      <c r="B6" s="87" t="s">
        <v>46</v>
      </c>
      <c r="C6" s="85"/>
      <c r="D6" s="86"/>
      <c r="E6" s="86"/>
      <c r="F6" s="86"/>
      <c r="G6" s="86"/>
      <c r="H6" s="3"/>
      <c r="I6" s="26"/>
      <c r="J6" s="97"/>
      <c r="K6" s="2"/>
      <c r="L6" s="2"/>
      <c r="M6" s="2"/>
      <c r="N6" s="2"/>
      <c r="O6" s="2"/>
      <c r="P6" s="21"/>
      <c r="Q6" s="2"/>
      <c r="R6" s="30"/>
      <c r="S6" s="110"/>
    </row>
    <row r="7" spans="2:19" ht="24" customHeight="1">
      <c r="B7" s="115"/>
      <c r="C7" s="116"/>
      <c r="D7" s="117"/>
      <c r="E7" s="117"/>
      <c r="F7" s="117"/>
      <c r="G7" s="117"/>
      <c r="H7" s="3"/>
      <c r="I7" s="26"/>
      <c r="J7" s="97"/>
      <c r="K7" s="2"/>
      <c r="L7" s="2"/>
      <c r="M7" s="2"/>
      <c r="N7" s="2"/>
      <c r="O7" s="2"/>
      <c r="P7" s="21"/>
      <c r="Q7" s="2"/>
      <c r="R7" s="30"/>
      <c r="S7" s="110"/>
    </row>
    <row r="8" spans="2:19" ht="27.75" customHeight="1" thickBot="1">
      <c r="B8" s="2" t="s">
        <v>72</v>
      </c>
      <c r="C8" s="3"/>
      <c r="D8" s="3"/>
      <c r="E8" s="3"/>
      <c r="F8" s="3"/>
      <c r="G8" s="3"/>
      <c r="H8" s="3"/>
      <c r="I8" s="26"/>
      <c r="J8" s="97"/>
      <c r="K8" s="2"/>
      <c r="L8" s="2"/>
      <c r="M8" s="2"/>
      <c r="N8" s="2"/>
      <c r="O8" s="2"/>
      <c r="P8" s="21"/>
      <c r="Q8" s="2"/>
      <c r="R8" s="114"/>
      <c r="S8" s="110"/>
    </row>
    <row r="9" spans="1:19" ht="27.75" customHeight="1">
      <c r="A9" s="30">
        <v>1</v>
      </c>
      <c r="B9" s="169" t="s">
        <v>3</v>
      </c>
      <c r="C9" s="46"/>
      <c r="D9" s="171" t="s">
        <v>19</v>
      </c>
      <c r="E9" s="172"/>
      <c r="F9" s="175" t="s">
        <v>4</v>
      </c>
      <c r="G9" s="175"/>
      <c r="H9" s="175"/>
      <c r="I9" s="176"/>
      <c r="J9" s="97"/>
      <c r="K9" s="2"/>
      <c r="L9" s="2"/>
      <c r="M9" s="2"/>
      <c r="N9" s="2"/>
      <c r="O9" s="2"/>
      <c r="P9" s="21"/>
      <c r="Q9" s="2"/>
      <c r="R9" s="114"/>
      <c r="S9" s="110"/>
    </row>
    <row r="10" spans="1:19" ht="27.75" customHeight="1" thickBot="1">
      <c r="A10" s="30"/>
      <c r="B10" s="170"/>
      <c r="C10" s="47"/>
      <c r="D10" s="173"/>
      <c r="E10" s="174"/>
      <c r="F10" s="177"/>
      <c r="G10" s="177"/>
      <c r="H10" s="177"/>
      <c r="I10" s="178"/>
      <c r="J10" s="95"/>
      <c r="R10" s="114"/>
      <c r="S10" s="110"/>
    </row>
    <row r="11" spans="1:19" ht="27.75" customHeight="1" thickBot="1">
      <c r="A11" s="30">
        <v>2</v>
      </c>
      <c r="B11" s="193" t="s">
        <v>11</v>
      </c>
      <c r="C11" s="194"/>
      <c r="D11" s="194"/>
      <c r="E11" s="194"/>
      <c r="F11" s="194"/>
      <c r="G11" s="195"/>
      <c r="H11" s="193" t="s">
        <v>8</v>
      </c>
      <c r="I11" s="195"/>
      <c r="J11" s="4" t="s">
        <v>0</v>
      </c>
      <c r="K11" s="48" t="s">
        <v>42</v>
      </c>
      <c r="L11" s="46"/>
      <c r="M11" s="179" t="s">
        <v>1</v>
      </c>
      <c r="N11" s="180"/>
      <c r="O11" s="181" t="s">
        <v>2</v>
      </c>
      <c r="P11" s="175"/>
      <c r="Q11" s="176"/>
      <c r="R11" s="114"/>
      <c r="S11" s="110"/>
    </row>
    <row r="12" spans="1:19" ht="27.75" customHeight="1">
      <c r="A12" s="30"/>
      <c r="B12" s="104" t="s">
        <v>13</v>
      </c>
      <c r="C12" s="98" t="s">
        <v>32</v>
      </c>
      <c r="D12" s="75" t="s">
        <v>20</v>
      </c>
      <c r="E12" s="75" t="s">
        <v>21</v>
      </c>
      <c r="F12" s="75" t="s">
        <v>22</v>
      </c>
      <c r="G12" s="76" t="s">
        <v>23</v>
      </c>
      <c r="H12" s="37"/>
      <c r="I12" s="38"/>
      <c r="J12" s="41" t="s">
        <v>74</v>
      </c>
      <c r="K12" s="66">
        <v>1000</v>
      </c>
      <c r="L12" s="49" t="s">
        <v>12</v>
      </c>
      <c r="M12" s="182"/>
      <c r="N12" s="183"/>
      <c r="O12" s="5"/>
      <c r="P12" s="43">
        <f>K12</f>
        <v>1000</v>
      </c>
      <c r="Q12" s="6" t="s">
        <v>12</v>
      </c>
      <c r="R12" s="114"/>
      <c r="S12" s="110"/>
    </row>
    <row r="13" spans="1:19" ht="27.75" customHeight="1">
      <c r="A13" s="30"/>
      <c r="B13" s="105"/>
      <c r="C13" s="99" t="s">
        <v>36</v>
      </c>
      <c r="D13" s="77" t="s">
        <v>24</v>
      </c>
      <c r="E13" s="77" t="s">
        <v>25</v>
      </c>
      <c r="F13" s="77" t="s">
        <v>26</v>
      </c>
      <c r="G13" s="78" t="s">
        <v>27</v>
      </c>
      <c r="H13" s="29"/>
      <c r="I13" s="27"/>
      <c r="J13" s="42" t="s">
        <v>75</v>
      </c>
      <c r="K13" s="55">
        <v>1000</v>
      </c>
      <c r="L13" s="50" t="s">
        <v>12</v>
      </c>
      <c r="M13" s="184"/>
      <c r="N13" s="185"/>
      <c r="O13" s="7"/>
      <c r="P13" s="23">
        <f>K13</f>
        <v>1000</v>
      </c>
      <c r="Q13" s="8" t="s">
        <v>12</v>
      </c>
      <c r="R13" s="114"/>
      <c r="S13" s="110"/>
    </row>
    <row r="14" spans="1:19" ht="27.75" customHeight="1">
      <c r="A14" s="30"/>
      <c r="B14" s="105"/>
      <c r="C14" s="100" t="s">
        <v>37</v>
      </c>
      <c r="D14" s="79" t="s">
        <v>28</v>
      </c>
      <c r="E14" s="79" t="s">
        <v>52</v>
      </c>
      <c r="F14" s="79" t="s">
        <v>51</v>
      </c>
      <c r="G14" s="80" t="s">
        <v>53</v>
      </c>
      <c r="H14" s="29"/>
      <c r="I14" s="27"/>
      <c r="J14" s="42" t="s">
        <v>40</v>
      </c>
      <c r="K14" s="56">
        <v>1000</v>
      </c>
      <c r="L14" s="50" t="s">
        <v>12</v>
      </c>
      <c r="M14" s="184"/>
      <c r="N14" s="185"/>
      <c r="O14" s="7"/>
      <c r="P14" s="23">
        <f>K14</f>
        <v>1000</v>
      </c>
      <c r="Q14" s="8" t="s">
        <v>12</v>
      </c>
      <c r="R14" s="114"/>
      <c r="S14" s="110"/>
    </row>
    <row r="15" spans="1:19" ht="27.75" customHeight="1">
      <c r="A15" s="30"/>
      <c r="B15" s="105"/>
      <c r="C15" s="100" t="s">
        <v>50</v>
      </c>
      <c r="D15" s="90" t="s">
        <v>39</v>
      </c>
      <c r="E15" s="79"/>
      <c r="F15" s="79"/>
      <c r="G15" s="80"/>
      <c r="H15" s="40"/>
      <c r="I15" s="39"/>
      <c r="J15" s="64"/>
      <c r="K15" s="55"/>
      <c r="L15" s="123"/>
      <c r="M15" s="186"/>
      <c r="N15" s="187"/>
      <c r="O15" s="24"/>
      <c r="P15" s="124">
        <f>K15</f>
        <v>0</v>
      </c>
      <c r="Q15" s="12"/>
      <c r="R15" s="114"/>
      <c r="S15" s="110"/>
    </row>
    <row r="16" spans="1:19" ht="27.75" customHeight="1" thickBot="1">
      <c r="A16" s="30"/>
      <c r="B16" s="105"/>
      <c r="C16" s="101"/>
      <c r="D16" s="90"/>
      <c r="E16" s="79"/>
      <c r="F16" s="79"/>
      <c r="G16" s="80"/>
      <c r="H16" s="40"/>
      <c r="I16" s="39"/>
      <c r="J16" s="59"/>
      <c r="K16" s="16"/>
      <c r="L16" s="54"/>
      <c r="M16" s="120" t="s">
        <v>16</v>
      </c>
      <c r="N16" s="121"/>
      <c r="O16" s="16" t="s">
        <v>5</v>
      </c>
      <c r="P16" s="122">
        <f>SUM(P12:P15)</f>
        <v>3000</v>
      </c>
      <c r="Q16" s="45" t="s">
        <v>12</v>
      </c>
      <c r="R16" s="114"/>
      <c r="S16" s="110"/>
    </row>
    <row r="17" spans="1:19" ht="27.75" customHeight="1">
      <c r="A17" s="30"/>
      <c r="B17" s="105"/>
      <c r="C17" s="109"/>
      <c r="D17" s="90"/>
      <c r="E17" s="79"/>
      <c r="F17" s="79"/>
      <c r="G17" s="80"/>
      <c r="H17" s="93"/>
      <c r="I17" s="39"/>
      <c r="J17" s="60" t="s">
        <v>41</v>
      </c>
      <c r="K17" s="57">
        <v>1000</v>
      </c>
      <c r="L17" s="51" t="str">
        <f>IF(K17="","","円")</f>
        <v>円</v>
      </c>
      <c r="M17" s="71">
        <f>$H$24</f>
        <v>18</v>
      </c>
      <c r="N17" s="19" t="s">
        <v>6</v>
      </c>
      <c r="O17" s="13"/>
      <c r="P17" s="72">
        <f aca="true" t="shared" si="0" ref="P17:P22">IF(K17="","",K17*M17)</f>
        <v>18000</v>
      </c>
      <c r="Q17" s="6" t="str">
        <f>IF(K17="","","円")</f>
        <v>円</v>
      </c>
      <c r="R17" s="114"/>
      <c r="S17" s="110"/>
    </row>
    <row r="18" spans="1:19" ht="27.75" customHeight="1" thickBot="1">
      <c r="A18" s="30"/>
      <c r="B18" s="106"/>
      <c r="C18" s="102"/>
      <c r="D18" s="88"/>
      <c r="E18" s="81"/>
      <c r="F18" s="81"/>
      <c r="G18" s="82"/>
      <c r="H18" s="68">
        <f>COUNTA(D12:G18)</f>
        <v>13</v>
      </c>
      <c r="I18" s="89" t="str">
        <f>IF(H18=0,"","人")</f>
        <v>人</v>
      </c>
      <c r="J18" s="61" t="s">
        <v>55</v>
      </c>
      <c r="K18" s="58">
        <v>600</v>
      </c>
      <c r="L18" s="52" t="s">
        <v>48</v>
      </c>
      <c r="M18" s="65">
        <f>$H$24</f>
        <v>18</v>
      </c>
      <c r="N18" s="20" t="s">
        <v>7</v>
      </c>
      <c r="O18" s="14"/>
      <c r="P18" s="73">
        <f t="shared" si="0"/>
        <v>10800</v>
      </c>
      <c r="Q18" s="8" t="str">
        <f>IF(K18="","","円")</f>
        <v>円</v>
      </c>
      <c r="R18" s="114"/>
      <c r="S18" s="110"/>
    </row>
    <row r="19" spans="1:19" ht="27.75" customHeight="1">
      <c r="A19" s="30"/>
      <c r="B19" s="107" t="s">
        <v>14</v>
      </c>
      <c r="C19" s="98" t="s">
        <v>32</v>
      </c>
      <c r="D19" s="75" t="s">
        <v>29</v>
      </c>
      <c r="E19" s="75" t="s">
        <v>30</v>
      </c>
      <c r="F19" s="75" t="s">
        <v>31</v>
      </c>
      <c r="G19" s="76" t="s">
        <v>43</v>
      </c>
      <c r="H19" s="37"/>
      <c r="I19" s="38"/>
      <c r="J19" s="61" t="s">
        <v>56</v>
      </c>
      <c r="K19" s="58">
        <v>600</v>
      </c>
      <c r="L19" s="52" t="s">
        <v>12</v>
      </c>
      <c r="M19" s="65">
        <f>$H$24</f>
        <v>18</v>
      </c>
      <c r="N19" s="20" t="s">
        <v>15</v>
      </c>
      <c r="O19" s="14"/>
      <c r="P19" s="73">
        <f t="shared" si="0"/>
        <v>10800</v>
      </c>
      <c r="Q19" s="8" t="s">
        <v>12</v>
      </c>
      <c r="R19" s="114"/>
      <c r="S19" s="110"/>
    </row>
    <row r="20" spans="1:19" ht="27.75" customHeight="1">
      <c r="A20" s="30"/>
      <c r="B20" s="105"/>
      <c r="C20" s="101" t="s">
        <v>50</v>
      </c>
      <c r="D20" s="77" t="s">
        <v>44</v>
      </c>
      <c r="E20" s="77"/>
      <c r="F20" s="77"/>
      <c r="G20" s="78"/>
      <c r="H20" s="29"/>
      <c r="I20" s="27"/>
      <c r="J20" s="42" t="s">
        <v>73</v>
      </c>
      <c r="K20" s="58">
        <v>100</v>
      </c>
      <c r="L20" s="52" t="s">
        <v>12</v>
      </c>
      <c r="M20" s="65">
        <f>$H$24</f>
        <v>18</v>
      </c>
      <c r="N20" s="20" t="s">
        <v>15</v>
      </c>
      <c r="O20" s="14"/>
      <c r="P20" s="73">
        <f t="shared" si="0"/>
        <v>1800</v>
      </c>
      <c r="Q20" s="8" t="s">
        <v>12</v>
      </c>
      <c r="R20" s="114"/>
      <c r="S20" s="110"/>
    </row>
    <row r="21" spans="1:19" ht="27.75" customHeight="1">
      <c r="A21" s="30"/>
      <c r="B21" s="105"/>
      <c r="C21" s="101"/>
      <c r="D21" s="77"/>
      <c r="E21" s="77"/>
      <c r="F21" s="77"/>
      <c r="G21" s="78"/>
      <c r="H21" s="29"/>
      <c r="I21" s="27"/>
      <c r="J21" s="62"/>
      <c r="K21" s="53"/>
      <c r="L21" s="53"/>
      <c r="M21" s="28"/>
      <c r="N21" s="20"/>
      <c r="O21" s="15"/>
      <c r="P21" s="73">
        <f t="shared" si="0"/>
      </c>
      <c r="Q21" s="8"/>
      <c r="R21" s="114"/>
      <c r="S21" s="110"/>
    </row>
    <row r="22" spans="1:19" ht="27.75" customHeight="1">
      <c r="A22" s="30"/>
      <c r="B22" s="105"/>
      <c r="C22" s="101"/>
      <c r="D22" s="77"/>
      <c r="E22" s="77"/>
      <c r="F22" s="77"/>
      <c r="G22" s="78"/>
      <c r="H22" s="29"/>
      <c r="I22" s="27"/>
      <c r="J22" s="62"/>
      <c r="K22" s="53"/>
      <c r="L22" s="53"/>
      <c r="M22" s="28"/>
      <c r="N22" s="20"/>
      <c r="O22" s="15"/>
      <c r="P22" s="73">
        <f t="shared" si="0"/>
      </c>
      <c r="Q22" s="8"/>
      <c r="R22" s="114"/>
      <c r="S22" s="110"/>
    </row>
    <row r="23" spans="1:18" ht="27.75" customHeight="1" thickBot="1">
      <c r="A23" s="30"/>
      <c r="B23" s="108"/>
      <c r="C23" s="103"/>
      <c r="D23" s="91"/>
      <c r="E23" s="91"/>
      <c r="F23" s="91"/>
      <c r="G23" s="92"/>
      <c r="H23" s="68">
        <f>COUNTA(D19:G23)</f>
        <v>5</v>
      </c>
      <c r="I23" s="89" t="str">
        <f>IF(H23=0,"","人")</f>
        <v>人</v>
      </c>
      <c r="J23" s="63"/>
      <c r="K23" s="53"/>
      <c r="L23" s="53"/>
      <c r="M23" s="14" t="s">
        <v>16</v>
      </c>
      <c r="N23" s="20"/>
      <c r="O23" s="9" t="s">
        <v>9</v>
      </c>
      <c r="P23" s="74">
        <f>SUM(P17:P22)</f>
        <v>41400</v>
      </c>
      <c r="Q23" s="8" t="s">
        <v>10</v>
      </c>
      <c r="R23" s="33"/>
    </row>
    <row r="24" spans="1:18" ht="27.75" customHeight="1" thickBot="1">
      <c r="A24" s="30"/>
      <c r="B24" s="188" t="s">
        <v>45</v>
      </c>
      <c r="C24" s="189"/>
      <c r="D24" s="189"/>
      <c r="E24" s="189"/>
      <c r="F24" s="189"/>
      <c r="G24" s="190"/>
      <c r="H24" s="69">
        <f>SUM(H18,H23)</f>
        <v>18</v>
      </c>
      <c r="I24" s="67" t="s">
        <v>15</v>
      </c>
      <c r="J24" s="94" t="s">
        <v>17</v>
      </c>
      <c r="K24" s="44"/>
      <c r="L24" s="44"/>
      <c r="M24" s="191" t="s">
        <v>18</v>
      </c>
      <c r="N24" s="192"/>
      <c r="O24" s="10" t="s">
        <v>9</v>
      </c>
      <c r="P24" s="70">
        <f>IF(H24=0,0,P16+P23)</f>
        <v>44400</v>
      </c>
      <c r="Q24" s="11" t="s">
        <v>10</v>
      </c>
      <c r="R24" s="33"/>
    </row>
    <row r="25" spans="1:18" ht="16.5">
      <c r="A25" s="30"/>
      <c r="B25" s="35"/>
      <c r="C25" s="35"/>
      <c r="D25" s="31"/>
      <c r="E25" s="31"/>
      <c r="F25" s="31"/>
      <c r="G25" s="31"/>
      <c r="H25" s="31"/>
      <c r="I25" s="32"/>
      <c r="J25" s="111"/>
      <c r="K25" s="112"/>
      <c r="L25" s="112"/>
      <c r="M25" s="113"/>
      <c r="N25" s="113"/>
      <c r="O25" s="112"/>
      <c r="P25" s="34"/>
      <c r="Q25" s="114"/>
      <c r="R25" s="33"/>
    </row>
    <row r="26" spans="1:18" ht="16.5">
      <c r="A26" s="30"/>
      <c r="B26" s="35"/>
      <c r="C26" s="35"/>
      <c r="D26" s="31"/>
      <c r="E26" s="31"/>
      <c r="F26" s="31"/>
      <c r="G26" s="31"/>
      <c r="H26" s="36"/>
      <c r="I26" s="32"/>
      <c r="J26" s="31"/>
      <c r="K26" s="31"/>
      <c r="L26" s="31"/>
      <c r="M26" s="33"/>
      <c r="N26" s="31"/>
      <c r="O26" s="31"/>
      <c r="P26" s="34"/>
      <c r="Q26" s="33"/>
      <c r="R26" s="33"/>
    </row>
    <row r="27" spans="1:18" ht="16.5">
      <c r="A27" s="30"/>
      <c r="B27" s="35"/>
      <c r="C27" s="35"/>
      <c r="D27" s="31"/>
      <c r="E27" s="31"/>
      <c r="F27" s="31"/>
      <c r="G27" s="31"/>
      <c r="H27" s="36"/>
      <c r="I27" s="32"/>
      <c r="J27" s="31"/>
      <c r="K27" s="31"/>
      <c r="L27" s="31"/>
      <c r="M27" s="33"/>
      <c r="N27" s="31"/>
      <c r="O27" s="31"/>
      <c r="P27" s="34"/>
      <c r="Q27" s="33"/>
      <c r="R27" s="33"/>
    </row>
    <row r="28" spans="1:18" ht="16.5">
      <c r="A28" s="30"/>
      <c r="B28" s="35"/>
      <c r="C28" s="35"/>
      <c r="D28" s="31"/>
      <c r="E28" s="31"/>
      <c r="F28" s="31"/>
      <c r="G28" s="31"/>
      <c r="H28" s="36"/>
      <c r="I28" s="32"/>
      <c r="J28" s="31"/>
      <c r="K28" s="31"/>
      <c r="L28" s="31"/>
      <c r="M28" s="33"/>
      <c r="N28" s="31"/>
      <c r="O28" s="31"/>
      <c r="P28" s="34"/>
      <c r="Q28" s="33"/>
      <c r="R28" s="33"/>
    </row>
    <row r="29" spans="1:18" ht="16.5">
      <c r="A29" s="30"/>
      <c r="B29" s="35"/>
      <c r="C29" s="35"/>
      <c r="D29" s="31"/>
      <c r="E29" s="31"/>
      <c r="F29" s="31"/>
      <c r="G29" s="31"/>
      <c r="H29" s="36"/>
      <c r="I29" s="32"/>
      <c r="J29" s="31"/>
      <c r="K29" s="31"/>
      <c r="L29" s="31"/>
      <c r="M29" s="33"/>
      <c r="N29" s="31"/>
      <c r="O29" s="31"/>
      <c r="P29" s="34"/>
      <c r="Q29" s="33"/>
      <c r="R29" s="33"/>
    </row>
    <row r="30" spans="1:18" ht="16.5">
      <c r="A30" s="30"/>
      <c r="B30" s="35"/>
      <c r="C30" s="35"/>
      <c r="D30" s="31"/>
      <c r="E30" s="31"/>
      <c r="F30" s="31"/>
      <c r="G30" s="31"/>
      <c r="H30" s="36"/>
      <c r="I30" s="32"/>
      <c r="J30" s="31"/>
      <c r="K30" s="31"/>
      <c r="L30" s="31"/>
      <c r="M30" s="33"/>
      <c r="N30" s="31"/>
      <c r="O30" s="31"/>
      <c r="P30" s="34"/>
      <c r="Q30" s="33"/>
      <c r="R30" s="33"/>
    </row>
    <row r="31" spans="1:18" ht="17.25" customHeight="1">
      <c r="A31" s="30"/>
      <c r="B31" s="196" t="s">
        <v>65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34"/>
      <c r="Q31" s="33"/>
      <c r="R31" s="33"/>
    </row>
    <row r="32" spans="1:18" ht="17.25" customHeight="1">
      <c r="A32" s="160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62"/>
      <c r="Q32" s="161"/>
      <c r="R32" s="161"/>
    </row>
    <row r="33" spans="1:18" ht="30" customHeight="1" thickBot="1">
      <c r="A33" s="30"/>
      <c r="B33" s="35"/>
      <c r="C33" s="35"/>
      <c r="D33" s="31"/>
      <c r="E33" s="31"/>
      <c r="F33" s="31"/>
      <c r="G33" s="31"/>
      <c r="H33" s="36"/>
      <c r="I33" s="32"/>
      <c r="J33" s="31"/>
      <c r="K33" s="31"/>
      <c r="L33" s="31"/>
      <c r="M33" s="33"/>
      <c r="N33" s="31"/>
      <c r="O33" s="31"/>
      <c r="P33" s="34"/>
      <c r="Q33" s="33"/>
      <c r="R33" s="33"/>
    </row>
    <row r="34" spans="1:18" ht="25.5">
      <c r="A34" s="199" t="s">
        <v>66</v>
      </c>
      <c r="B34" s="200"/>
      <c r="C34" s="200"/>
      <c r="D34" s="200"/>
      <c r="E34" s="200"/>
      <c r="F34" s="200"/>
      <c r="G34" s="200"/>
      <c r="H34" s="201"/>
      <c r="I34" s="202" t="s">
        <v>67</v>
      </c>
      <c r="J34" s="203"/>
      <c r="K34" s="203"/>
      <c r="L34" s="203"/>
      <c r="M34" s="203"/>
      <c r="N34" s="203"/>
      <c r="O34" s="203"/>
      <c r="P34" s="203"/>
      <c r="Q34" s="203"/>
      <c r="R34" s="204"/>
    </row>
    <row r="35" spans="1:18" ht="16.5">
      <c r="A35" s="127"/>
      <c r="B35" s="35"/>
      <c r="C35" s="35"/>
      <c r="D35" s="31"/>
      <c r="E35" s="31"/>
      <c r="F35" s="31"/>
      <c r="G35" s="31"/>
      <c r="H35" s="36"/>
      <c r="I35" s="127"/>
      <c r="J35" s="35"/>
      <c r="K35" s="35"/>
      <c r="L35" s="31"/>
      <c r="M35" s="31"/>
      <c r="N35" s="31"/>
      <c r="O35" s="31"/>
      <c r="P35" s="36"/>
      <c r="Q35" s="36"/>
      <c r="R35" s="128"/>
    </row>
    <row r="36" spans="1:18" ht="39.75" customHeight="1">
      <c r="A36" s="127"/>
      <c r="B36" s="35"/>
      <c r="C36" s="35"/>
      <c r="D36" s="31"/>
      <c r="E36" s="31"/>
      <c r="F36" s="31"/>
      <c r="G36" s="31"/>
      <c r="H36" s="36"/>
      <c r="I36" s="127"/>
      <c r="J36" s="35"/>
      <c r="K36" s="35"/>
      <c r="L36" s="31"/>
      <c r="M36" s="31"/>
      <c r="N36" s="31"/>
      <c r="O36" s="31"/>
      <c r="P36" s="36"/>
      <c r="Q36" s="36"/>
      <c r="R36" s="128"/>
    </row>
    <row r="37" spans="1:18" ht="30">
      <c r="A37" s="127"/>
      <c r="B37" s="205" t="str">
        <f>D9</f>
        <v>信濃</v>
      </c>
      <c r="C37" s="205"/>
      <c r="D37" s="205"/>
      <c r="E37" s="119" t="s">
        <v>57</v>
      </c>
      <c r="F37" s="119" t="s">
        <v>58</v>
      </c>
      <c r="G37" s="31"/>
      <c r="H37" s="36"/>
      <c r="I37" s="127"/>
      <c r="J37" s="164" t="str">
        <f>D9</f>
        <v>信濃</v>
      </c>
      <c r="K37" s="206" t="s">
        <v>57</v>
      </c>
      <c r="L37" s="206"/>
      <c r="M37" s="119" t="s">
        <v>58</v>
      </c>
      <c r="N37" s="119"/>
      <c r="O37" s="31"/>
      <c r="P37" s="36"/>
      <c r="Q37" s="36"/>
      <c r="R37" s="128"/>
    </row>
    <row r="38" spans="1:18" ht="24.75" customHeight="1">
      <c r="A38" s="127"/>
      <c r="B38" s="35"/>
      <c r="C38" s="35"/>
      <c r="D38" s="31"/>
      <c r="E38" s="31"/>
      <c r="F38" s="31"/>
      <c r="G38" s="31"/>
      <c r="H38" s="36"/>
      <c r="I38" s="127"/>
      <c r="J38" s="35"/>
      <c r="K38" s="35"/>
      <c r="L38" s="31"/>
      <c r="M38" s="31"/>
      <c r="N38" s="31"/>
      <c r="O38" s="31"/>
      <c r="P38" s="36"/>
      <c r="Q38" s="36"/>
      <c r="R38" s="128"/>
    </row>
    <row r="39" spans="1:18" ht="30" customHeight="1">
      <c r="A39" s="127"/>
      <c r="B39" s="207" t="s">
        <v>60</v>
      </c>
      <c r="C39" s="208"/>
      <c r="D39" s="208"/>
      <c r="E39" s="208"/>
      <c r="F39" s="209" t="s">
        <v>61</v>
      </c>
      <c r="G39" s="210"/>
      <c r="I39" s="127"/>
      <c r="J39" s="145" t="s">
        <v>62</v>
      </c>
      <c r="K39" s="211" t="s">
        <v>63</v>
      </c>
      <c r="L39" s="211"/>
      <c r="M39" s="212" t="s">
        <v>64</v>
      </c>
      <c r="N39" s="212"/>
      <c r="O39" s="212"/>
      <c r="P39" s="211" t="s">
        <v>61</v>
      </c>
      <c r="Q39" s="214"/>
      <c r="R39" s="128"/>
    </row>
    <row r="40" spans="1:18" ht="30" customHeight="1">
      <c r="A40" s="127"/>
      <c r="B40" s="215" t="str">
        <f>J12</f>
        <v>登山部報63号代金（1校あたり１冊）</v>
      </c>
      <c r="C40" s="216"/>
      <c r="D40" s="216"/>
      <c r="E40" s="216"/>
      <c r="F40" s="139">
        <f>IF(P12=0,"",P12)</f>
        <v>1000</v>
      </c>
      <c r="G40" s="137" t="s">
        <v>12</v>
      </c>
      <c r="I40" s="127"/>
      <c r="J40" s="144" t="str">
        <f>J17</f>
        <v>大会参加料（1人あたり）　</v>
      </c>
      <c r="K40" s="146">
        <f>IF(K17=0,"",K17)</f>
        <v>1000</v>
      </c>
      <c r="L40" s="149" t="s">
        <v>12</v>
      </c>
      <c r="M40" s="151">
        <f>M17</f>
        <v>18</v>
      </c>
      <c r="N40" s="217" t="s">
        <v>15</v>
      </c>
      <c r="O40" s="218"/>
      <c r="P40" s="154">
        <f>IF(P17=0,"",P17)</f>
        <v>18000</v>
      </c>
      <c r="Q40" s="157" t="s">
        <v>12</v>
      </c>
      <c r="R40" s="128"/>
    </row>
    <row r="41" spans="1:18" ht="30" customHeight="1">
      <c r="A41" s="127"/>
      <c r="B41" s="219" t="str">
        <f>J13</f>
        <v>全国高体連登山部加盟校分担金（1校あたり）</v>
      </c>
      <c r="C41" s="220"/>
      <c r="D41" s="220"/>
      <c r="E41" s="220"/>
      <c r="F41" s="140">
        <f>IF(P13=0,"",P13)</f>
        <v>1000</v>
      </c>
      <c r="G41" s="133" t="s">
        <v>12</v>
      </c>
      <c r="I41" s="127"/>
      <c r="J41" s="142" t="str">
        <f>J18</f>
        <v>幕営料1日目（1人600円）　　　　　　　</v>
      </c>
      <c r="K41" s="147">
        <f>IF(K18=0,"",K18)</f>
        <v>600</v>
      </c>
      <c r="L41" s="132" t="s">
        <v>12</v>
      </c>
      <c r="M41" s="152">
        <f>M18</f>
        <v>18</v>
      </c>
      <c r="N41" s="221" t="s">
        <v>15</v>
      </c>
      <c r="O41" s="222"/>
      <c r="P41" s="155">
        <f>IF(P18=0,"",P18)</f>
        <v>10800</v>
      </c>
      <c r="Q41" s="158" t="s">
        <v>12</v>
      </c>
      <c r="R41" s="128"/>
    </row>
    <row r="42" spans="1:18" ht="30" customHeight="1">
      <c r="A42" s="127"/>
      <c r="B42" s="219" t="str">
        <f>J14</f>
        <v>長野県山岳協会分担金（1校あたり）</v>
      </c>
      <c r="C42" s="220"/>
      <c r="D42" s="220"/>
      <c r="E42" s="220"/>
      <c r="F42" s="140">
        <f>IF(P14=0,"",P14)</f>
        <v>1000</v>
      </c>
      <c r="G42" s="134" t="s">
        <v>12</v>
      </c>
      <c r="I42" s="127"/>
      <c r="J42" s="142" t="str">
        <f>J19</f>
        <v>幕営料2日目（1人600円）</v>
      </c>
      <c r="K42" s="147">
        <f>IF(K19=0,"",K19)</f>
        <v>600</v>
      </c>
      <c r="L42" s="132" t="s">
        <v>12</v>
      </c>
      <c r="M42" s="152">
        <f>M19</f>
        <v>18</v>
      </c>
      <c r="N42" s="221" t="s">
        <v>15</v>
      </c>
      <c r="O42" s="222"/>
      <c r="P42" s="155">
        <f>IF(P19=0,"",P19)</f>
        <v>10800</v>
      </c>
      <c r="Q42" s="158" t="s">
        <v>12</v>
      </c>
      <c r="R42" s="128"/>
    </row>
    <row r="43" spans="1:18" ht="30" customHeight="1">
      <c r="A43" s="127"/>
      <c r="B43" s="227">
        <f>J15</f>
        <v>0</v>
      </c>
      <c r="C43" s="228"/>
      <c r="D43" s="228"/>
      <c r="E43" s="228"/>
      <c r="F43" s="140">
        <f>IF(P15=0,"",P15)</f>
      </c>
      <c r="G43" s="134" t="s">
        <v>12</v>
      </c>
      <c r="I43" s="127"/>
      <c r="J43" s="142" t="str">
        <f>J20</f>
        <v>環境整備費（1人100円）</v>
      </c>
      <c r="K43" s="147">
        <f>IF(K20=0,"",K20)</f>
        <v>100</v>
      </c>
      <c r="L43" s="132" t="s">
        <v>12</v>
      </c>
      <c r="M43" s="152">
        <f>M20</f>
        <v>18</v>
      </c>
      <c r="N43" s="221" t="s">
        <v>15</v>
      </c>
      <c r="O43" s="222"/>
      <c r="P43" s="155">
        <f>IF(P20=0,"",P20)</f>
        <v>1800</v>
      </c>
      <c r="Q43" s="158" t="s">
        <v>12</v>
      </c>
      <c r="R43" s="128"/>
    </row>
    <row r="44" spans="1:18" ht="30" customHeight="1">
      <c r="A44" s="127"/>
      <c r="B44" s="229"/>
      <c r="C44" s="230"/>
      <c r="D44" s="230"/>
      <c r="E44" s="230"/>
      <c r="F44" s="141"/>
      <c r="G44" s="135"/>
      <c r="I44" s="127"/>
      <c r="J44" s="143">
        <f>J21</f>
        <v>0</v>
      </c>
      <c r="K44" s="148">
        <f>IF(K21=0,"",K21)</f>
      </c>
      <c r="L44" s="150" t="s">
        <v>12</v>
      </c>
      <c r="M44" s="153">
        <f>M21</f>
        <v>0</v>
      </c>
      <c r="N44" s="231" t="s">
        <v>15</v>
      </c>
      <c r="O44" s="232"/>
      <c r="P44" s="156">
        <f>IF(P21=0,"",P21)</f>
      </c>
      <c r="Q44" s="159" t="s">
        <v>12</v>
      </c>
      <c r="R44" s="128"/>
    </row>
    <row r="45" spans="1:18" ht="16.5">
      <c r="A45" s="127"/>
      <c r="B45" s="35"/>
      <c r="C45" s="35"/>
      <c r="D45" s="31"/>
      <c r="E45" s="31"/>
      <c r="F45" s="31"/>
      <c r="G45" s="31"/>
      <c r="H45" s="36"/>
      <c r="I45" s="127"/>
      <c r="J45" s="35"/>
      <c r="K45" s="138"/>
      <c r="L45" s="31"/>
      <c r="M45" s="31"/>
      <c r="N45" s="31"/>
      <c r="O45" s="31"/>
      <c r="P45" s="36"/>
      <c r="Q45" s="36"/>
      <c r="R45" s="128"/>
    </row>
    <row r="46" spans="1:18" ht="39.75" customHeight="1">
      <c r="A46" s="127"/>
      <c r="B46" s="233" t="s">
        <v>59</v>
      </c>
      <c r="C46" s="233"/>
      <c r="D46" s="213">
        <f>P16</f>
        <v>3000</v>
      </c>
      <c r="E46" s="234"/>
      <c r="F46" s="234"/>
      <c r="G46" s="125" t="s">
        <v>12</v>
      </c>
      <c r="H46" s="36"/>
      <c r="I46" s="127"/>
      <c r="J46" s="118" t="s">
        <v>59</v>
      </c>
      <c r="K46" s="213">
        <f>P23</f>
        <v>41400</v>
      </c>
      <c r="L46" s="213"/>
      <c r="M46" s="213"/>
      <c r="N46" s="213"/>
      <c r="O46" s="213"/>
      <c r="P46" s="213"/>
      <c r="Q46" s="223" t="s">
        <v>12</v>
      </c>
      <c r="R46" s="224"/>
    </row>
    <row r="47" spans="1:18" ht="16.5">
      <c r="A47" s="127"/>
      <c r="B47" s="35"/>
      <c r="C47" s="35"/>
      <c r="D47" s="31"/>
      <c r="E47" s="31"/>
      <c r="F47" s="31"/>
      <c r="G47" s="31"/>
      <c r="H47" s="36"/>
      <c r="I47" s="127"/>
      <c r="J47" s="35"/>
      <c r="K47" s="35"/>
      <c r="L47" s="31"/>
      <c r="M47" s="31"/>
      <c r="N47" s="31"/>
      <c r="O47" s="31"/>
      <c r="P47" s="36"/>
      <c r="Q47" s="36"/>
      <c r="R47" s="128"/>
    </row>
    <row r="48" spans="1:18" ht="49.5" customHeight="1">
      <c r="A48" s="127"/>
      <c r="B48" s="225" t="str">
        <f>"但し　"&amp;$B$1&amp;$J$1&amp;"学校徴収金として"&amp;"　　　上記正に領収いたしました。"</f>
        <v>但し　2019年度長野県高等学校総合体育大会第48回登山大会　学校徴収金として　　　上記正に領収いたしました。</v>
      </c>
      <c r="C48" s="225"/>
      <c r="D48" s="225"/>
      <c r="E48" s="225"/>
      <c r="F48" s="225"/>
      <c r="G48" s="225"/>
      <c r="H48" s="225"/>
      <c r="I48" s="127"/>
      <c r="J48" s="225" t="str">
        <f>"但し　"&amp;$B$1&amp;$J$1&amp;"生徒大会参加費及び幕営料として"&amp;"　　　上記正に領収いたしました。"</f>
        <v>但し　2019年度長野県高等学校総合体育大会第48回登山大会　生徒大会参加費及び幕営料として　　　上記正に領収いたしました。</v>
      </c>
      <c r="K48" s="225"/>
      <c r="L48" s="225"/>
      <c r="M48" s="225"/>
      <c r="N48" s="225"/>
      <c r="O48" s="225"/>
      <c r="P48" s="225"/>
      <c r="Q48" s="126"/>
      <c r="R48" s="128"/>
    </row>
    <row r="49" spans="1:18" ht="30" customHeight="1">
      <c r="A49" s="127"/>
      <c r="B49" s="226" t="s">
        <v>71</v>
      </c>
      <c r="C49" s="226"/>
      <c r="D49" s="226"/>
      <c r="E49" s="226"/>
      <c r="F49" s="226"/>
      <c r="G49" s="226"/>
      <c r="H49" s="226"/>
      <c r="I49" s="127"/>
      <c r="J49" s="226" t="str">
        <f>B49</f>
        <v>令和元年５月３０日　
　　　　　　　　　　　長野県高体連登山専門部
　　　　　　　　　　　　　　　　　　　　専門委員長　福島　伸一　　　　印</v>
      </c>
      <c r="K49" s="226"/>
      <c r="L49" s="226"/>
      <c r="M49" s="226"/>
      <c r="N49" s="226"/>
      <c r="O49" s="226"/>
      <c r="P49" s="226"/>
      <c r="Q49" s="226"/>
      <c r="R49" s="128"/>
    </row>
    <row r="50" spans="1:18" ht="30" customHeight="1">
      <c r="A50" s="127"/>
      <c r="B50" s="226"/>
      <c r="C50" s="226"/>
      <c r="D50" s="226"/>
      <c r="E50" s="226"/>
      <c r="F50" s="226"/>
      <c r="G50" s="226"/>
      <c r="H50" s="226"/>
      <c r="I50" s="127"/>
      <c r="J50" s="226"/>
      <c r="K50" s="226"/>
      <c r="L50" s="226"/>
      <c r="M50" s="226"/>
      <c r="N50" s="226"/>
      <c r="O50" s="226"/>
      <c r="P50" s="226"/>
      <c r="Q50" s="226"/>
      <c r="R50" s="128"/>
    </row>
    <row r="51" spans="1:18" ht="16.5" thickBot="1">
      <c r="A51" s="96"/>
      <c r="B51" s="129"/>
      <c r="C51" s="129"/>
      <c r="D51" s="130"/>
      <c r="E51" s="130"/>
      <c r="F51" s="130"/>
      <c r="G51" s="130"/>
      <c r="H51" s="131"/>
      <c r="I51" s="96"/>
      <c r="J51" s="129"/>
      <c r="K51" s="129"/>
      <c r="L51" s="130"/>
      <c r="M51" s="130"/>
      <c r="N51" s="130"/>
      <c r="O51" s="130"/>
      <c r="P51" s="131"/>
      <c r="Q51" s="131"/>
      <c r="R51" s="67"/>
    </row>
    <row r="52" spans="1:18" ht="16.5">
      <c r="A52" s="30"/>
      <c r="B52" s="35"/>
      <c r="C52" s="35"/>
      <c r="D52" s="31"/>
      <c r="E52" s="31"/>
      <c r="F52" s="31"/>
      <c r="G52" s="31"/>
      <c r="H52" s="36"/>
      <c r="I52" s="32"/>
      <c r="J52" s="31"/>
      <c r="K52" s="31"/>
      <c r="L52" s="31"/>
      <c r="M52" s="33"/>
      <c r="N52" s="31"/>
      <c r="O52" s="31"/>
      <c r="P52" s="34"/>
      <c r="Q52" s="33"/>
      <c r="R52" s="33"/>
    </row>
    <row r="53" ht="12.75" hidden="1"/>
    <row r="54" ht="12.75" hidden="1"/>
    <row r="55" ht="12.75" hidden="1"/>
    <row r="56" ht="12.75" hidden="1"/>
    <row r="57" ht="12.75" hidden="1"/>
    <row r="58" ht="12.75" hidden="1"/>
    <row r="59" spans="3:8" ht="12.75" hidden="1">
      <c r="C59" t="s">
        <v>32</v>
      </c>
      <c r="D59" t="s">
        <v>33</v>
      </c>
      <c r="E59" t="s">
        <v>35</v>
      </c>
      <c r="F59" t="s">
        <v>38</v>
      </c>
      <c r="G59" s="1" t="s">
        <v>54</v>
      </c>
      <c r="H59" s="1" t="s">
        <v>34</v>
      </c>
    </row>
    <row r="60" spans="3:7" ht="12.75" hidden="1">
      <c r="C60"/>
      <c r="D60" t="s">
        <v>34</v>
      </c>
      <c r="E60" t="s">
        <v>34</v>
      </c>
      <c r="F60" t="s">
        <v>34</v>
      </c>
      <c r="G60" s="1" t="s">
        <v>34</v>
      </c>
    </row>
    <row r="61" ht="12.75" hidden="1"/>
    <row r="62" ht="12.75" hidden="1"/>
    <row r="63" ht="12.75" hidden="1"/>
  </sheetData>
  <sheetProtection password="CAEB" sheet="1"/>
  <mergeCells count="45">
    <mergeCell ref="Q46:R46"/>
    <mergeCell ref="B48:H48"/>
    <mergeCell ref="J48:P48"/>
    <mergeCell ref="B49:H50"/>
    <mergeCell ref="J49:Q50"/>
    <mergeCell ref="B43:E43"/>
    <mergeCell ref="N43:O43"/>
    <mergeCell ref="B44:E44"/>
    <mergeCell ref="N44:O44"/>
    <mergeCell ref="B46:C46"/>
    <mergeCell ref="D46:F46"/>
    <mergeCell ref="K46:P46"/>
    <mergeCell ref="P39:Q39"/>
    <mergeCell ref="B40:E40"/>
    <mergeCell ref="N40:O40"/>
    <mergeCell ref="B41:E41"/>
    <mergeCell ref="N41:O41"/>
    <mergeCell ref="B42:E42"/>
    <mergeCell ref="N42:O42"/>
    <mergeCell ref="B37:D37"/>
    <mergeCell ref="K37:L37"/>
    <mergeCell ref="B39:E39"/>
    <mergeCell ref="F39:G39"/>
    <mergeCell ref="K39:L39"/>
    <mergeCell ref="M39:O39"/>
    <mergeCell ref="M14:N14"/>
    <mergeCell ref="M15:N15"/>
    <mergeCell ref="B24:G24"/>
    <mergeCell ref="M24:N24"/>
    <mergeCell ref="B31:O32"/>
    <mergeCell ref="A34:H34"/>
    <mergeCell ref="I34:R34"/>
    <mergeCell ref="B11:G11"/>
    <mergeCell ref="H11:I11"/>
    <mergeCell ref="M11:N11"/>
    <mergeCell ref="O11:Q11"/>
    <mergeCell ref="M12:N12"/>
    <mergeCell ref="M13:N13"/>
    <mergeCell ref="B1:I2"/>
    <mergeCell ref="J1:J2"/>
    <mergeCell ref="K1:Q2"/>
    <mergeCell ref="J3:Q3"/>
    <mergeCell ref="B9:B10"/>
    <mergeCell ref="D9:E10"/>
    <mergeCell ref="F9:I10"/>
  </mergeCells>
  <dataValidations count="6">
    <dataValidation type="list" allowBlank="1" showInputMessage="1" showErrorMessage="1" sqref="C15">
      <formula1>$F$59:$F$4560</formula1>
    </dataValidation>
    <dataValidation type="list" allowBlank="1" showInputMessage="1" showErrorMessage="1" sqref="C14 C22">
      <formula1>$E$59:$E$60</formula1>
    </dataValidation>
    <dataValidation type="list" allowBlank="1" showInputMessage="1" showErrorMessage="1" sqref="C12 C19">
      <formula1>$C$59</formula1>
    </dataValidation>
    <dataValidation type="list" allowBlank="1" showInputMessage="1" showErrorMessage="1" sqref="C16">
      <formula1>$G$59:$G$60</formula1>
    </dataValidation>
    <dataValidation type="list" allowBlank="1" showInputMessage="1" showErrorMessage="1" sqref="C13 C20:C21">
      <formula1>$D$59:$D$60</formula1>
    </dataValidation>
    <dataValidation type="list" allowBlank="1" showInputMessage="1" showErrorMessage="1" sqref="C23 C17:C18">
      <formula1>$H$59</formula1>
    </dataValidation>
  </dataValidation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scale="59" r:id="rId1"/>
  <rowBreaks count="1" manualBreakCount="1">
    <brk id="5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丸山真明</dc:creator>
  <cp:keywords/>
  <dc:description/>
  <cp:lastModifiedBy>takaaki</cp:lastModifiedBy>
  <cp:lastPrinted>2018-05-24T02:38:33Z</cp:lastPrinted>
  <dcterms:created xsi:type="dcterms:W3CDTF">2002-05-16T09:43:39Z</dcterms:created>
  <dcterms:modified xsi:type="dcterms:W3CDTF">2019-05-20T00:27:00Z</dcterms:modified>
  <cp:category/>
  <cp:version/>
  <cp:contentType/>
  <cp:contentStatus/>
</cp:coreProperties>
</file>